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075" windowHeight="8130" tabRatio="351" activeTab="0"/>
  </bookViews>
  <sheets>
    <sheet name="MelaPricing Model" sheetId="1" r:id="rId1"/>
    <sheet name="Sheet1" sheetId="2" r:id="rId2"/>
    <sheet name="Sheet3" sheetId="3" r:id="rId3"/>
  </sheets>
  <externalReferences>
    <externalReference r:id="rId6"/>
  </externalReferences>
  <definedNames>
    <definedName name="_xlnm.Print_Area" localSheetId="0">'MelaPricing Model'!$A$1:$O$66</definedName>
    <definedName name="_xlnm.Print_Area" localSheetId="1">'Sheet1'!$B$1:$F$33</definedName>
    <definedName name="_xlnm.Print_Titles" localSheetId="0">'MelaPricing Model'!$1:$6</definedName>
  </definedNames>
  <calcPr fullCalcOnLoad="1"/>
</workbook>
</file>

<file path=xl/sharedStrings.xml><?xml version="1.0" encoding="utf-8"?>
<sst xmlns="http://schemas.openxmlformats.org/spreadsheetml/2006/main" count="119" uniqueCount="109">
  <si>
    <t>Hourly Rate</t>
  </si>
  <si>
    <t>Pricing Check List</t>
  </si>
  <si>
    <t>Senior Accountant</t>
  </si>
  <si>
    <t>CPA</t>
  </si>
  <si>
    <t>Data Entry</t>
  </si>
  <si>
    <t>Junior Accountant</t>
  </si>
  <si>
    <t>Book Keeper</t>
  </si>
  <si>
    <t>Personal Account</t>
  </si>
  <si>
    <t>Small Business</t>
  </si>
  <si>
    <t>Midsize Business</t>
  </si>
  <si>
    <t>Senior Cost  &amp; EVM Analyst</t>
  </si>
  <si>
    <t>Accounting Activities</t>
  </si>
  <si>
    <t>Labor Category</t>
  </si>
  <si>
    <t>Composite Rate</t>
  </si>
  <si>
    <t>Business Type</t>
  </si>
  <si>
    <t>Personnal Account</t>
  </si>
  <si>
    <t>Weekly Cost</t>
  </si>
  <si>
    <t xml:space="preserve">Convert and Set up accounting system </t>
  </si>
  <si>
    <t xml:space="preserve">Problem solving </t>
  </si>
  <si>
    <t>Monthly allocations</t>
  </si>
  <si>
    <t xml:space="preserve">Account reconciliation. </t>
  </si>
  <si>
    <t xml:space="preserve">Customized and consolidate financial reports </t>
  </si>
  <si>
    <t xml:space="preserve">Forecasting and budgeting. </t>
  </si>
  <si>
    <t xml:space="preserve"> • Accounts Payable: </t>
  </si>
  <si>
    <t>Review and approve vendor invoices</t>
  </si>
  <si>
    <t xml:space="preserve">Travel expense reports </t>
  </si>
  <si>
    <t>Prepare cash requirement</t>
  </si>
  <si>
    <t>Provide training and assistance to accounts payable staff</t>
  </si>
  <si>
    <t xml:space="preserve">Prepare 1099’s and monthly sales and use tax. </t>
  </si>
  <si>
    <t>Search/resolve vendor statements to avoid duplicate payments</t>
  </si>
  <si>
    <t>Monthly payable aging and reconciliation</t>
  </si>
  <si>
    <t> • Accounts Receivable:  </t>
  </si>
  <si>
    <t>Direct invoicing</t>
  </si>
  <si>
    <t xml:space="preserve">Turn work order into an invoice </t>
  </si>
  <si>
    <t>Customer’s deposits posting</t>
  </si>
  <si>
    <t>Reconcile credit cards payments</t>
  </si>
  <si>
    <t xml:space="preserve">Monitoring overdue accounts </t>
  </si>
  <si>
    <t xml:space="preserve">Reconcile account receivable aging periodically. </t>
  </si>
  <si>
    <t> • Payroll:  </t>
  </si>
  <si>
    <t xml:space="preserve">In-house payroll </t>
  </si>
  <si>
    <t xml:space="preserve">Prepare and file payroll taxes </t>
  </si>
  <si>
    <t>Track employee’s benefits</t>
  </si>
  <si>
    <t xml:space="preserve">Issue W-2 and W3 </t>
  </si>
  <si>
    <t> • Banking:  </t>
  </si>
  <si>
    <t xml:space="preserve">Establish and maintain procures for cash control. </t>
  </si>
  <si>
    <t>Online Consolidated Banking</t>
  </si>
  <si>
    <t xml:space="preserve">Monitor daily cash book </t>
  </si>
  <si>
    <t xml:space="preserve">Monthly bank reconciliation </t>
  </si>
  <si>
    <t> • Non Profit Organization:  </t>
  </si>
  <si>
    <t xml:space="preserve">Government cost accounting. </t>
  </si>
  <si>
    <t xml:space="preserve">Government invoicing </t>
  </si>
  <si>
    <t>Indirect cost pools</t>
  </si>
  <si>
    <t xml:space="preserve">Fringe benefits, overhead and G&amp;A allocations. </t>
  </si>
  <si>
    <t xml:space="preserve">Financial reports by projects. </t>
  </si>
  <si>
    <t> • Budgeting: </t>
  </si>
  <si>
    <t xml:space="preserve"> • Tax Preparation:            </t>
  </si>
  <si>
    <t>Coordinate financial audits</t>
  </si>
  <si>
    <t>Prepare and reconcile material for Non-Profit  Organization audit form A133</t>
  </si>
  <si>
    <t>Prepare and reconcile material for other corporation audit</t>
  </si>
  <si>
    <t>Prepare sales tax, Franchise tax, payroll taxes, individual and corporate tax returns</t>
  </si>
  <si>
    <t> • Fix Assets: </t>
  </si>
  <si>
    <t>Fraud Detection </t>
  </si>
  <si>
    <t>Discovery Assistance</t>
  </si>
  <si>
    <t>Royalty Audits</t>
  </si>
  <si>
    <t>Damage Computation</t>
  </si>
  <si>
    <t>Claims Analysis</t>
  </si>
  <si>
    <t>Determination of Compliance</t>
  </si>
  <si>
    <t>Coordinate the preparation of annual budget</t>
  </si>
  <si>
    <t>Forecasting and projections</t>
  </si>
  <si>
    <t xml:space="preserve">Preparation of variance analyses </t>
  </si>
  <si>
    <t>Maintain fixed assets schedules</t>
  </si>
  <si>
    <t>Prepare depreciation schedules</t>
  </si>
  <si>
    <t>Schedule of Net book value of assets</t>
  </si>
  <si>
    <t>Cost Estimating and Budget  Forecasting</t>
  </si>
  <si>
    <t>Economic Analysis, Business Case Analysis, and Risk Analysis</t>
  </si>
  <si>
    <t>Earn Value Reporting and Management</t>
  </si>
  <si>
    <t>Pricing and Competition Analysis</t>
  </si>
  <si>
    <t xml:space="preserve">Maintain and organize of all accounting records, Prepare journal entries </t>
  </si>
  <si>
    <t>Prepare reconciliations  for annual audit (A133) and tax return form 990.</t>
  </si>
  <si>
    <t>Accounting Services</t>
  </si>
  <si>
    <t>Senior Cost  Analyst</t>
  </si>
  <si>
    <t xml:space="preserve">  √</t>
  </si>
  <si>
    <r>
      <t xml:space="preserve"> </t>
    </r>
    <r>
      <rPr>
        <sz val="18"/>
        <color indexed="8"/>
        <rFont val="Calibri"/>
        <family val="2"/>
      </rPr>
      <t>√</t>
    </r>
  </si>
  <si>
    <t>D.E.</t>
  </si>
  <si>
    <t>B.K.</t>
  </si>
  <si>
    <t>J.A.</t>
  </si>
  <si>
    <t>S.A.</t>
  </si>
  <si>
    <t>C.A.</t>
  </si>
  <si>
    <t xml:space="preserve">Establish &amp; maintain policies for internal control </t>
  </si>
  <si>
    <t xml:space="preserve"> • General Accounting </t>
  </si>
  <si>
    <t>Cost / Job Cat</t>
  </si>
  <si>
    <t>Hours / Job Cat</t>
  </si>
  <si>
    <t>Hrs /Service</t>
  </si>
  <si>
    <t>Cost per Service</t>
  </si>
  <si>
    <t>C.P.S.</t>
  </si>
  <si>
    <t>Hrs</t>
  </si>
  <si>
    <t xml:space="preserve">Report payroll hours/earnings to the payroll services, such as ADP, Paycheck </t>
  </si>
  <si>
    <t xml:space="preserve">  • Forensic Accounting</t>
  </si>
  <si>
    <t>Mela Accounting Job Pricing List</t>
  </si>
  <si>
    <t>Total</t>
  </si>
  <si>
    <t xml:space="preserve"> Total </t>
  </si>
  <si>
    <t>Column1</t>
  </si>
  <si>
    <t>Generating computerized checks</t>
  </si>
  <si>
    <t>S.B. Rate</t>
  </si>
  <si>
    <t>MS.B. Rate</t>
  </si>
  <si>
    <t>Ave Rate</t>
  </si>
  <si>
    <t>M.S. Rate</t>
  </si>
  <si>
    <t xml:space="preserve">  • Cost &amp; Risk Analysis</t>
  </si>
  <si>
    <t>Overhead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</si>
</sst>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6"/>
      <color indexed="56"/>
      <name val="Goudy Stout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56"/>
      <name val="Calibri"/>
      <family val="2"/>
    </font>
    <font>
      <u val="single"/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56"/>
      <name val="Calibri"/>
      <family val="2"/>
    </font>
    <font>
      <sz val="11"/>
      <color indexed="45"/>
      <name val="Calibri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u val="single"/>
      <sz val="11"/>
      <color indexed="56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8"/>
      <color indexed="29"/>
      <name val="Calibri"/>
      <family val="2"/>
    </font>
    <font>
      <sz val="16"/>
      <color indexed="9"/>
      <name val="Calibri"/>
      <family val="2"/>
    </font>
    <font>
      <sz val="11"/>
      <color indexed="22"/>
      <name val="Calibri"/>
      <family val="2"/>
    </font>
    <font>
      <sz val="10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/>
      <name val="Goudy Stout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4"/>
      <color rgb="FF002060"/>
      <name val="Calibri"/>
      <family val="2"/>
    </font>
    <font>
      <u val="single"/>
      <sz val="11"/>
      <color theme="1"/>
      <name val="Calibri"/>
      <family val="2"/>
    </font>
    <font>
      <sz val="11"/>
      <color theme="5" tint="0.7999799847602844"/>
      <name val="Calibri"/>
      <family val="2"/>
    </font>
    <font>
      <sz val="18"/>
      <color theme="3"/>
      <name val="Calibri"/>
      <family val="2"/>
    </font>
    <font>
      <sz val="11"/>
      <color theme="5"/>
      <name val="Calibri"/>
      <family val="2"/>
    </font>
    <font>
      <sz val="8"/>
      <color theme="5" tint="0.5999900102615356"/>
      <name val="Calibri"/>
      <family val="2"/>
    </font>
    <font>
      <b/>
      <sz val="10"/>
      <color theme="1"/>
      <name val="Calibri"/>
      <family val="2"/>
    </font>
    <font>
      <sz val="8"/>
      <color theme="3"/>
      <name val="Calibri"/>
      <family val="2"/>
    </font>
    <font>
      <sz val="10"/>
      <color theme="3"/>
      <name val="Calibri"/>
      <family val="2"/>
    </font>
    <font>
      <u val="single"/>
      <sz val="11"/>
      <color theme="3"/>
      <name val="Calibri"/>
      <family val="2"/>
    </font>
    <font>
      <sz val="8"/>
      <color rgb="FF000000"/>
      <name val="Calibri"/>
      <family val="2"/>
    </font>
    <font>
      <u val="singleAccounting"/>
      <sz val="10"/>
      <color theme="1"/>
      <name val="Calibri"/>
      <family val="2"/>
    </font>
    <font>
      <sz val="16"/>
      <color theme="0"/>
      <name val="Calibri"/>
      <family val="2"/>
    </font>
    <font>
      <sz val="11"/>
      <color theme="0" tint="-0.1499900072813034"/>
      <name val="Calibri"/>
      <family val="2"/>
    </font>
    <font>
      <sz val="10"/>
      <color theme="0" tint="-0.3499799966812134"/>
      <name val="Calibri"/>
      <family val="2"/>
    </font>
    <font>
      <sz val="11"/>
      <color theme="0" tint="-0.349979996681213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/>
      <bottom/>
    </border>
    <border>
      <left/>
      <right/>
      <top style="medium">
        <color rgb="FFC00000"/>
      </top>
      <bottom/>
    </border>
    <border>
      <left/>
      <right style="medium">
        <color rgb="FFC00000"/>
      </right>
      <top style="medium">
        <color rgb="FFC00000"/>
      </top>
      <bottom/>
    </border>
    <border>
      <left/>
      <right style="medium">
        <color rgb="FFC00000"/>
      </right>
      <top/>
      <bottom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/>
      <right/>
      <top style="medium">
        <color rgb="FFC00000"/>
      </top>
      <bottom style="medium">
        <color rgb="FFC00000"/>
      </bottom>
    </border>
    <border>
      <left style="thin">
        <color rgb="FFC00000"/>
      </left>
      <right/>
      <top/>
      <bottom/>
    </border>
    <border>
      <left style="thin">
        <color rgb="FFC00000"/>
      </left>
      <right style="thin">
        <color rgb="FFC00000"/>
      </right>
      <top style="thin">
        <color rgb="FFC00000"/>
      </top>
      <bottom/>
    </border>
    <border>
      <left/>
      <right/>
      <top style="medium">
        <color rgb="FFC00000"/>
      </top>
      <bottom style="thin"/>
    </border>
    <border>
      <left/>
      <right/>
      <top style="thin"/>
      <bottom style="thin"/>
    </border>
    <border>
      <left/>
      <right/>
      <top style="thin"/>
      <bottom style="medium">
        <color rgb="FFC00000"/>
      </bottom>
    </border>
    <border>
      <left style="thin"/>
      <right/>
      <top style="medium">
        <color rgb="FFC00000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>
        <color rgb="FFC00000"/>
      </bottom>
    </border>
    <border>
      <left/>
      <right/>
      <top style="thin"/>
      <bottom/>
    </border>
    <border>
      <left style="medium">
        <color rgb="FFC00000"/>
      </left>
      <right/>
      <top style="medium">
        <color rgb="FFC00000"/>
      </top>
      <bottom/>
    </border>
    <border>
      <left/>
      <right/>
      <top/>
      <bottom style="medium">
        <color rgb="FFC00000"/>
      </bottom>
    </border>
    <border>
      <left style="thin"/>
      <right style="thin"/>
      <top style="thin"/>
      <bottom style="thin"/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/>
      <bottom style="medium">
        <color rgb="FFC00000"/>
      </bottom>
    </border>
    <border>
      <left style="medium"/>
      <right style="medium"/>
      <top style="medium">
        <color rgb="FFC00000"/>
      </top>
      <bottom/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medium"/>
      <right style="medium"/>
      <top style="medium"/>
      <bottom style="medium"/>
    </border>
    <border>
      <left style="medium">
        <color rgb="FFC00000"/>
      </left>
      <right style="medium">
        <color rgb="FFC00000"/>
      </right>
      <top style="medium">
        <color rgb="FFC00000"/>
      </top>
      <bottom style="thin"/>
    </border>
    <border>
      <left style="medium">
        <color rgb="FFC00000"/>
      </left>
      <right style="medium">
        <color rgb="FFC00000"/>
      </right>
      <top style="thin"/>
      <bottom style="thin"/>
    </border>
    <border>
      <left style="medium">
        <color rgb="FFC00000"/>
      </left>
      <right style="medium">
        <color rgb="FFC00000"/>
      </right>
      <top style="thin"/>
      <bottom style="medium">
        <color rgb="FFC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>
        <color rgb="FFC00000"/>
      </left>
      <right style="thin"/>
      <top style="medium">
        <color rgb="FFC00000"/>
      </top>
      <bottom style="thin"/>
    </border>
    <border>
      <left style="medium">
        <color rgb="FFC00000"/>
      </left>
      <right style="thin"/>
      <top style="thin"/>
      <bottom style="thin"/>
    </border>
    <border>
      <left style="medium">
        <color rgb="FFC00000"/>
      </left>
      <right style="thin"/>
      <top style="thin"/>
      <bottom style="medium">
        <color rgb="FFC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9" fontId="0" fillId="0" borderId="0" xfId="57" applyFont="1" applyBorder="1" applyAlignment="1">
      <alignment/>
    </xf>
    <xf numFmtId="44" fontId="0" fillId="0" borderId="0" xfId="0" applyNumberFormat="1" applyAlignment="1">
      <alignment/>
    </xf>
    <xf numFmtId="0" fontId="5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textRotation="63" wrapText="1"/>
    </xf>
    <xf numFmtId="0" fontId="59" fillId="34" borderId="10" xfId="0" applyFont="1" applyFill="1" applyBorder="1" applyAlignment="1">
      <alignment horizontal="center" vertical="center" textRotation="63" wrapText="1"/>
    </xf>
    <xf numFmtId="0" fontId="6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61" fillId="4" borderId="10" xfId="0" applyFont="1" applyFill="1" applyBorder="1" applyAlignment="1">
      <alignment horizontal="center" vertical="center" wrapText="1"/>
    </xf>
    <xf numFmtId="41" fontId="57" fillId="5" borderId="11" xfId="0" applyNumberFormat="1" applyFont="1" applyFill="1" applyBorder="1" applyAlignment="1">
      <alignment horizontal="center" vertical="center"/>
    </xf>
    <xf numFmtId="41" fontId="0" fillId="35" borderId="10" xfId="42" applyNumberFormat="1" applyFont="1" applyFill="1" applyBorder="1" applyAlignment="1">
      <alignment horizontal="center" vertical="center"/>
    </xf>
    <xf numFmtId="41" fontId="0" fillId="36" borderId="10" xfId="0" applyNumberForma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0" fontId="62" fillId="33" borderId="12" xfId="42" applyNumberFormat="1" applyFont="1" applyFill="1" applyBorder="1" applyAlignment="1">
      <alignment horizontal="center" vertical="center"/>
    </xf>
    <xf numFmtId="8" fontId="62" fillId="33" borderId="12" xfId="42" applyNumberFormat="1" applyFont="1" applyFill="1" applyBorder="1" applyAlignment="1">
      <alignment horizontal="center" vertical="center"/>
    </xf>
    <xf numFmtId="0" fontId="56" fillId="0" borderId="0" xfId="0" applyFont="1" applyAlignment="1">
      <alignment textRotation="45"/>
    </xf>
    <xf numFmtId="41" fontId="63" fillId="0" borderId="13" xfId="0" applyNumberFormat="1" applyFont="1" applyBorder="1" applyAlignment="1">
      <alignment horizontal="center" vertical="center"/>
    </xf>
    <xf numFmtId="41" fontId="63" fillId="0" borderId="14" xfId="0" applyNumberFormat="1" applyFont="1" applyBorder="1" applyAlignment="1">
      <alignment horizontal="center" vertical="center"/>
    </xf>
    <xf numFmtId="41" fontId="63" fillId="5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64" fillId="36" borderId="0" xfId="0" applyNumberFormat="1" applyFont="1" applyFill="1" applyAlignment="1">
      <alignment horizontal="center" vertical="center"/>
    </xf>
    <xf numFmtId="164" fontId="18" fillId="37" borderId="15" xfId="0" applyNumberFormat="1" applyFont="1" applyFill="1" applyBorder="1" applyAlignment="1">
      <alignment horizontal="center" vertical="center"/>
    </xf>
    <xf numFmtId="164" fontId="65" fillId="0" borderId="0" xfId="0" applyNumberFormat="1" applyFont="1" applyAlignment="1">
      <alignment vertical="center"/>
    </xf>
    <xf numFmtId="164" fontId="66" fillId="0" borderId="0" xfId="0" applyNumberFormat="1" applyFont="1" applyAlignment="1">
      <alignment vertical="center"/>
    </xf>
    <xf numFmtId="164" fontId="67" fillId="0" borderId="15" xfId="0" applyNumberFormat="1" applyFont="1" applyBorder="1" applyAlignment="1">
      <alignment horizontal="center" vertical="center" wrapText="1"/>
    </xf>
    <xf numFmtId="164" fontId="65" fillId="8" borderId="16" xfId="0" applyNumberFormat="1" applyFont="1" applyFill="1" applyBorder="1" applyAlignment="1">
      <alignment horizontal="center" vertical="center"/>
    </xf>
    <xf numFmtId="164" fontId="66" fillId="8" borderId="16" xfId="0" applyNumberFormat="1" applyFont="1" applyFill="1" applyBorder="1" applyAlignment="1">
      <alignment horizontal="center" vertical="center"/>
    </xf>
    <xf numFmtId="164" fontId="19" fillId="36" borderId="17" xfId="0" applyNumberFormat="1" applyFont="1" applyFill="1" applyBorder="1" applyAlignment="1">
      <alignment horizontal="center" vertical="center"/>
    </xf>
    <xf numFmtId="6" fontId="0" fillId="33" borderId="18" xfId="42" applyNumberFormat="1" applyFont="1" applyFill="1" applyBorder="1" applyAlignment="1">
      <alignment horizontal="center" vertical="center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8" fillId="0" borderId="20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25" xfId="0" applyFont="1" applyBorder="1" applyAlignment="1">
      <alignment vertical="center" wrapText="1"/>
    </xf>
    <xf numFmtId="0" fontId="59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164" fontId="66" fillId="8" borderId="27" xfId="0" applyNumberFormat="1" applyFont="1" applyFill="1" applyBorder="1" applyAlignment="1">
      <alignment vertical="center"/>
    </xf>
    <xf numFmtId="1" fontId="0" fillId="0" borderId="28" xfId="0" applyNumberFormat="1" applyBorder="1" applyAlignment="1">
      <alignment horizontal="center" vertical="center"/>
    </xf>
    <xf numFmtId="0" fontId="57" fillId="5" borderId="28" xfId="0" applyFont="1" applyFill="1" applyBorder="1" applyAlignment="1">
      <alignment vertical="center"/>
    </xf>
    <xf numFmtId="41" fontId="0" fillId="35" borderId="29" xfId="42" applyNumberFormat="1" applyFont="1" applyFill="1" applyBorder="1" applyAlignment="1">
      <alignment horizontal="center" vertical="center"/>
    </xf>
    <xf numFmtId="41" fontId="0" fillId="36" borderId="29" xfId="0" applyNumberFormat="1" applyFill="1" applyBorder="1" applyAlignment="1">
      <alignment horizontal="center" vertical="center"/>
    </xf>
    <xf numFmtId="41" fontId="62" fillId="38" borderId="18" xfId="0" applyNumberFormat="1" applyFont="1" applyFill="1" applyBorder="1" applyAlignment="1">
      <alignment horizontal="center" vertical="center"/>
    </xf>
    <xf numFmtId="164" fontId="62" fillId="38" borderId="18" xfId="0" applyNumberFormat="1" applyFont="1" applyFill="1" applyBorder="1" applyAlignment="1">
      <alignment horizontal="center" vertical="center"/>
    </xf>
    <xf numFmtId="41" fontId="69" fillId="37" borderId="30" xfId="0" applyNumberFormat="1" applyFont="1" applyFill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70" fillId="0" borderId="16" xfId="0" applyFont="1" applyBorder="1" applyAlignment="1">
      <alignment horizontal="left"/>
    </xf>
    <xf numFmtId="0" fontId="66" fillId="8" borderId="31" xfId="0" applyFont="1" applyFill="1" applyBorder="1" applyAlignment="1">
      <alignment horizontal="center" vertical="center"/>
    </xf>
    <xf numFmtId="41" fontId="42" fillId="33" borderId="10" xfId="42" applyNumberFormat="1" applyFont="1" applyFill="1" applyBorder="1" applyAlignment="1">
      <alignment horizontal="center" vertical="center" textRotation="60"/>
    </xf>
    <xf numFmtId="164" fontId="42" fillId="33" borderId="32" xfId="42" applyNumberFormat="1" applyFont="1" applyFill="1" applyBorder="1" applyAlignment="1">
      <alignment horizontal="center" vertical="center" textRotation="60"/>
    </xf>
    <xf numFmtId="4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8" fontId="0" fillId="33" borderId="27" xfId="42" applyNumberFormat="1" applyFont="1" applyFill="1" applyBorder="1" applyAlignment="1">
      <alignment horizontal="center" vertical="center"/>
    </xf>
    <xf numFmtId="41" fontId="57" fillId="0" borderId="0" xfId="0" applyNumberFormat="1" applyFont="1" applyAlignment="1">
      <alignment horizontal="center" vertical="center"/>
    </xf>
    <xf numFmtId="164" fontId="0" fillId="37" borderId="33" xfId="0" applyNumberFormat="1" applyFill="1" applyBorder="1" applyAlignment="1">
      <alignment horizontal="center" vertical="center"/>
    </xf>
    <xf numFmtId="0" fontId="0" fillId="8" borderId="33" xfId="0" applyFill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16" borderId="33" xfId="0" applyNumberFormat="1" applyFill="1" applyBorder="1" applyAlignment="1">
      <alignment horizontal="center" vertical="center"/>
    </xf>
    <xf numFmtId="164" fontId="0" fillId="19" borderId="33" xfId="0" applyNumberFormat="1" applyFill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 textRotation="63" wrapText="1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9" fontId="73" fillId="0" borderId="0" xfId="57" applyFont="1" applyAlignment="1">
      <alignment horizontal="center" vertical="center"/>
    </xf>
    <xf numFmtId="0" fontId="73" fillId="0" borderId="0" xfId="0" applyFont="1" applyAlignment="1">
      <alignment/>
    </xf>
    <xf numFmtId="0" fontId="0" fillId="12" borderId="34" xfId="0" applyFill="1" applyBorder="1" applyAlignment="1">
      <alignment horizontal="center" vertical="center" textRotation="90"/>
    </xf>
    <xf numFmtId="0" fontId="0" fillId="12" borderId="35" xfId="0" applyFill="1" applyBorder="1" applyAlignment="1">
      <alignment horizontal="center" vertical="center" textRotation="90"/>
    </xf>
    <xf numFmtId="0" fontId="0" fillId="12" borderId="36" xfId="0" applyFill="1" applyBorder="1" applyAlignment="1">
      <alignment horizontal="center" vertical="center" textRotation="90"/>
    </xf>
    <xf numFmtId="0" fontId="56" fillId="4" borderId="37" xfId="0" applyFont="1" applyFill="1" applyBorder="1" applyAlignment="1">
      <alignment horizontal="center" vertical="center" wrapText="1"/>
    </xf>
    <xf numFmtId="0" fontId="56" fillId="4" borderId="38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textRotation="90"/>
    </xf>
    <xf numFmtId="0" fontId="0" fillId="6" borderId="35" xfId="0" applyFill="1" applyBorder="1" applyAlignment="1">
      <alignment horizontal="center" vertical="center" textRotation="90"/>
    </xf>
    <xf numFmtId="0" fontId="0" fillId="6" borderId="36" xfId="0" applyFill="1" applyBorder="1" applyAlignment="1">
      <alignment horizontal="center" vertical="center" textRotation="90"/>
    </xf>
    <xf numFmtId="0" fontId="0" fillId="6" borderId="39" xfId="0" applyFill="1" applyBorder="1" applyAlignment="1">
      <alignment horizontal="center" vertical="center" textRotation="90"/>
    </xf>
    <xf numFmtId="0" fontId="0" fillId="6" borderId="40" xfId="0" applyFill="1" applyBorder="1" applyAlignment="1">
      <alignment horizontal="center" vertical="center" textRotation="90"/>
    </xf>
    <xf numFmtId="0" fontId="0" fillId="6" borderId="41" xfId="0" applyFill="1" applyBorder="1" applyAlignment="1">
      <alignment horizontal="center" vertical="center" textRotation="90"/>
    </xf>
    <xf numFmtId="0" fontId="47" fillId="37" borderId="42" xfId="0" applyFont="1" applyFill="1" applyBorder="1" applyAlignment="1">
      <alignment horizontal="center" vertical="center"/>
    </xf>
    <xf numFmtId="0" fontId="47" fillId="37" borderId="43" xfId="0" applyFont="1" applyFill="1" applyBorder="1" applyAlignment="1">
      <alignment horizontal="center" vertical="center"/>
    </xf>
    <xf numFmtId="0" fontId="47" fillId="37" borderId="4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28575</xdr:rowOff>
    </xdr:from>
    <xdr:to>
      <xdr:col>2</xdr:col>
      <xdr:colOff>1438275</xdr:colOff>
      <xdr:row>2</xdr:row>
      <xdr:rowOff>428625</xdr:rowOff>
    </xdr:to>
    <xdr:pic>
      <xdr:nvPicPr>
        <xdr:cNvPr id="1" name="Picture 15" descr="http://anvari.net/ForensicAccounting/M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</xdr:col>
      <xdr:colOff>1666875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276225"/>
          <a:ext cx="16573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285750</xdr:colOff>
      <xdr:row>1</xdr:row>
      <xdr:rowOff>104775</xdr:rowOff>
    </xdr:from>
    <xdr:to>
      <xdr:col>1</xdr:col>
      <xdr:colOff>1257300</xdr:colOff>
      <xdr:row>5</xdr:row>
      <xdr:rowOff>95250</xdr:rowOff>
    </xdr:to>
    <xdr:pic>
      <xdr:nvPicPr>
        <xdr:cNvPr id="2" name="Picture 15" descr="http://anvari.net/ForensicAccounting/M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619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rayer\Local%20Settings\Temporary%20Internet%20Files\Content.IE5\EJRIF5KQ\Mela_Pricing_Rules[1]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m].xlsm]Mela_Pricing_Rules[1]"/>
      <sheetName val=".xlsm]Mela_Pricing_Rules[1]"/>
    </sheetNames>
    <definedNames>
      <definedName name="PA"/>
    </definedNames>
  </externalBook>
</externalLink>
</file>

<file path=xl/tables/table1.xml><?xml version="1.0" encoding="utf-8"?>
<table xmlns="http://schemas.openxmlformats.org/spreadsheetml/2006/main" id="1" name="Table1" displayName="Table1" ref="B7:F14" totalsRowShown="0">
  <autoFilter ref="B7:F14"/>
  <tableColumns count="5">
    <tableColumn id="1" name="Accounting Activities"/>
    <tableColumn id="2" name="Personnal Account"/>
    <tableColumn id="3" name="Small Business"/>
    <tableColumn id="4" name="Midsize Business"/>
    <tableColumn id="7" name="Weekly Cos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7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3.421875" style="12" customWidth="1"/>
    <col min="2" max="2" width="4.8515625" style="0" customWidth="1"/>
    <col min="3" max="3" width="24.421875" style="18" customWidth="1"/>
    <col min="4" max="4" width="10.00390625" style="0" customWidth="1"/>
    <col min="5" max="5" width="5.28125" style="12" hidden="1" customWidth="1"/>
    <col min="6" max="6" width="11.421875" style="0" customWidth="1"/>
    <col min="7" max="7" width="11.140625" style="0" customWidth="1"/>
    <col min="8" max="8" width="9.7109375" style="0" customWidth="1"/>
    <col min="9" max="10" width="10.7109375" style="0" customWidth="1"/>
    <col min="11" max="11" width="8.7109375" style="0" customWidth="1"/>
    <col min="12" max="12" width="9.140625" style="2" customWidth="1"/>
    <col min="13" max="13" width="10.28125" style="36" customWidth="1"/>
    <col min="14" max="14" width="3.140625" style="28" hidden="1" customWidth="1"/>
  </cols>
  <sheetData>
    <row r="1" spans="3:14" ht="24" customHeight="1">
      <c r="C1" s="96"/>
      <c r="D1" s="3"/>
      <c r="K1" s="90" t="s">
        <v>108</v>
      </c>
      <c r="L1" s="91">
        <v>0.1</v>
      </c>
      <c r="M1" s="91">
        <v>0.2</v>
      </c>
      <c r="N1" s="2"/>
    </row>
    <row r="2" spans="3:14" ht="15.75" thickBot="1">
      <c r="C2" s="97"/>
      <c r="D2" s="3"/>
      <c r="F2" s="92" t="b">
        <v>0</v>
      </c>
      <c r="G2" s="89"/>
      <c r="H2" s="92" t="b">
        <v>0</v>
      </c>
      <c r="I2" s="22"/>
      <c r="K2" s="85" t="s">
        <v>105</v>
      </c>
      <c r="L2" s="86" t="s">
        <v>103</v>
      </c>
      <c r="M2" s="87" t="s">
        <v>106</v>
      </c>
      <c r="N2" t="s">
        <v>104</v>
      </c>
    </row>
    <row r="3" spans="3:14" ht="40.5" customHeight="1" thickBot="1">
      <c r="C3" s="97"/>
      <c r="D3" s="80" t="s">
        <v>1</v>
      </c>
      <c r="E3" s="81"/>
      <c r="F3" s="82"/>
      <c r="G3" s="82"/>
      <c r="H3" s="82"/>
      <c r="I3" s="82"/>
      <c r="J3" s="82"/>
      <c r="K3" s="78">
        <f>IF(L65&lt;&gt;0,'MelaPricing Model'!$M$66/L65,0)</f>
        <v>0</v>
      </c>
      <c r="L3" s="83">
        <f>IF(F2=TRUE,K3*(1+L1),0)</f>
        <v>0</v>
      </c>
      <c r="M3" s="84">
        <f>IF(H2=TRUE,K3*(1+M1),0)</f>
        <v>0</v>
      </c>
      <c r="N3" s="79"/>
    </row>
    <row r="4" spans="3:14" ht="72.75" customHeight="1">
      <c r="C4" s="24" t="s">
        <v>98</v>
      </c>
      <c r="D4" s="3"/>
      <c r="E4" s="32"/>
      <c r="F4" s="20" t="s">
        <v>4</v>
      </c>
      <c r="G4" s="21" t="s">
        <v>6</v>
      </c>
      <c r="H4" s="20" t="s">
        <v>5</v>
      </c>
      <c r="I4" s="21" t="s">
        <v>2</v>
      </c>
      <c r="J4" s="20" t="s">
        <v>3</v>
      </c>
      <c r="K4" s="88" t="s">
        <v>80</v>
      </c>
      <c r="L4" s="72" t="s">
        <v>92</v>
      </c>
      <c r="M4" s="73" t="s">
        <v>93</v>
      </c>
      <c r="N4" s="2"/>
    </row>
    <row r="5" spans="4:14" ht="15.75" thickBot="1">
      <c r="D5" s="3"/>
      <c r="F5" s="45">
        <v>20</v>
      </c>
      <c r="G5" s="45">
        <v>35</v>
      </c>
      <c r="H5" s="45">
        <v>50</v>
      </c>
      <c r="I5" s="45">
        <v>65</v>
      </c>
      <c r="J5" s="45">
        <v>200</v>
      </c>
      <c r="K5" s="45">
        <v>160</v>
      </c>
      <c r="L5" s="74"/>
      <c r="M5" s="75"/>
      <c r="N5" s="2"/>
    </row>
    <row r="6" spans="3:14" ht="24" thickBot="1">
      <c r="C6" s="19" t="s">
        <v>79</v>
      </c>
      <c r="D6" s="59" t="s">
        <v>82</v>
      </c>
      <c r="E6" s="70" t="s">
        <v>81</v>
      </c>
      <c r="F6" s="30" t="s">
        <v>83</v>
      </c>
      <c r="G6" s="31" t="s">
        <v>84</v>
      </c>
      <c r="H6" s="31" t="s">
        <v>85</v>
      </c>
      <c r="I6" s="31" t="s">
        <v>86</v>
      </c>
      <c r="J6" s="31" t="s">
        <v>3</v>
      </c>
      <c r="K6" s="31" t="s">
        <v>87</v>
      </c>
      <c r="L6" s="65" t="s">
        <v>95</v>
      </c>
      <c r="M6" s="66" t="s">
        <v>94</v>
      </c>
      <c r="N6" s="76" t="s">
        <v>101</v>
      </c>
    </row>
    <row r="7" spans="1:14" s="3" customFormat="1" ht="27.75" customHeight="1">
      <c r="A7" s="23">
        <v>1</v>
      </c>
      <c r="B7" s="93" t="s">
        <v>89</v>
      </c>
      <c r="C7" s="46" t="s">
        <v>17</v>
      </c>
      <c r="D7" s="61"/>
      <c r="E7" s="33" t="b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63">
        <v>0</v>
      </c>
      <c r="L7" s="68">
        <f>IF('MelaPricing Model'!$E7=TRUE,SUM('MelaPricing Model'!$F7:$K7,),0)</f>
        <v>0</v>
      </c>
      <c r="M7" s="69">
        <f>IF('MelaPricing Model'!$E7=TRUE,('MelaPricing Model'!$F7*F$5+'MelaPricing Model'!$G7*G$5+'MelaPricing Model'!$H7*H$5+'MelaPricing Model'!$I7*I$5+'MelaPricing Model'!$J7*J$5+'MelaPricing Model'!$K7*K$5),0)</f>
        <v>0</v>
      </c>
      <c r="N7" s="29">
        <f>IF('MelaPricing Model'!$E7=TRUE,1,0)</f>
        <v>0</v>
      </c>
    </row>
    <row r="8" spans="1:14" s="3" customFormat="1" ht="27.75" customHeight="1">
      <c r="A8" s="23">
        <v>2</v>
      </c>
      <c r="B8" s="94"/>
      <c r="C8" s="47" t="s">
        <v>88</v>
      </c>
      <c r="D8" s="61"/>
      <c r="E8" s="34" t="b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64">
        <v>0</v>
      </c>
      <c r="L8" s="68">
        <f>IF('MelaPricing Model'!$E8=TRUE,SUM('MelaPricing Model'!$F8:$K8,),0)</f>
        <v>0</v>
      </c>
      <c r="M8" s="69">
        <f>IF('MelaPricing Model'!$E8=TRUE,('MelaPricing Model'!$F8*F$5+'MelaPricing Model'!$G8*G$5+'MelaPricing Model'!$H8*H$5+'MelaPricing Model'!$I8*I$5+'MelaPricing Model'!$J8*J$5+'MelaPricing Model'!$K8*K$5),0)</f>
        <v>0</v>
      </c>
      <c r="N8" s="29">
        <f>IF('MelaPricing Model'!$E8=TRUE,1,0)</f>
        <v>0</v>
      </c>
    </row>
    <row r="9" spans="1:14" s="3" customFormat="1" ht="27.75" customHeight="1">
      <c r="A9" s="23">
        <v>3</v>
      </c>
      <c r="B9" s="94"/>
      <c r="C9" s="47" t="s">
        <v>18</v>
      </c>
      <c r="D9" s="61"/>
      <c r="E9" s="34" t="b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63">
        <v>0</v>
      </c>
      <c r="L9" s="68">
        <f>IF('MelaPricing Model'!$E9=TRUE,SUM('MelaPricing Model'!$F9:$K9,),0)</f>
        <v>0</v>
      </c>
      <c r="M9" s="69">
        <f>IF('MelaPricing Model'!$E9=TRUE,('MelaPricing Model'!$F9*F$5+'MelaPricing Model'!$G9*G$5+'MelaPricing Model'!$H9*H$5+'MelaPricing Model'!$I9*I$5+'MelaPricing Model'!$J9*J$5+'MelaPricing Model'!$K9*K$5),0)</f>
        <v>0</v>
      </c>
      <c r="N9" s="29">
        <f>IF('MelaPricing Model'!$E9=TRUE,1,0)</f>
        <v>0</v>
      </c>
    </row>
    <row r="10" spans="1:14" s="3" customFormat="1" ht="27.75" customHeight="1">
      <c r="A10" s="23">
        <v>4</v>
      </c>
      <c r="B10" s="94"/>
      <c r="C10" s="47" t="s">
        <v>77</v>
      </c>
      <c r="D10" s="61"/>
      <c r="E10" s="34" t="b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64">
        <v>0</v>
      </c>
      <c r="L10" s="68">
        <f>IF('MelaPricing Model'!$E10=TRUE,SUM('MelaPricing Model'!$F10:$K10,),0)</f>
        <v>0</v>
      </c>
      <c r="M10" s="69">
        <f>IF('MelaPricing Model'!$E10=TRUE,('MelaPricing Model'!$F10*F$5+'MelaPricing Model'!$G10*G$5+'MelaPricing Model'!$H10*H$5+'MelaPricing Model'!$I10*I$5+'MelaPricing Model'!$J10*J$5+'MelaPricing Model'!$K10*K$5),0)</f>
        <v>0</v>
      </c>
      <c r="N10" s="29">
        <f>IF('MelaPricing Model'!$E10=TRUE,1,0)</f>
        <v>0</v>
      </c>
    </row>
    <row r="11" spans="1:14" s="3" customFormat="1" ht="27.75" customHeight="1">
      <c r="A11" s="23">
        <v>5</v>
      </c>
      <c r="B11" s="94"/>
      <c r="C11" s="47" t="s">
        <v>19</v>
      </c>
      <c r="D11" s="61"/>
      <c r="E11" s="34" t="b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63">
        <v>0</v>
      </c>
      <c r="L11" s="68">
        <f>IF('MelaPricing Model'!$E11=TRUE,SUM('MelaPricing Model'!$F11:$K11,),0)</f>
        <v>0</v>
      </c>
      <c r="M11" s="69">
        <f>IF('MelaPricing Model'!$E11=TRUE,('MelaPricing Model'!$F11*F$5+'MelaPricing Model'!$G11*G$5+'MelaPricing Model'!$H11*H$5+'MelaPricing Model'!$I11*I$5+'MelaPricing Model'!$J11*J$5+'MelaPricing Model'!$K11*K$5),0)</f>
        <v>0</v>
      </c>
      <c r="N11" s="29">
        <f>IF('MelaPricing Model'!$E11=TRUE,1,0)</f>
        <v>0</v>
      </c>
    </row>
    <row r="12" spans="1:14" s="3" customFormat="1" ht="27.75" customHeight="1">
      <c r="A12" s="23">
        <v>6</v>
      </c>
      <c r="B12" s="94"/>
      <c r="C12" s="47" t="s">
        <v>20</v>
      </c>
      <c r="D12" s="61"/>
      <c r="E12" s="34" t="b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64">
        <v>0</v>
      </c>
      <c r="L12" s="68">
        <f>IF('MelaPricing Model'!$E12=TRUE,SUM('MelaPricing Model'!$F12:$K12,),0)</f>
        <v>0</v>
      </c>
      <c r="M12" s="69">
        <f>IF('MelaPricing Model'!$E12=TRUE,('MelaPricing Model'!$F12*F$5+'MelaPricing Model'!$G12*G$5+'MelaPricing Model'!$H12*H$5+'MelaPricing Model'!$I12*I$5+'MelaPricing Model'!$J12*J$5+'MelaPricing Model'!$K12*K$5),0)</f>
        <v>0</v>
      </c>
      <c r="N12" s="29">
        <f>IF('MelaPricing Model'!$E12=TRUE,1,0)</f>
        <v>0</v>
      </c>
    </row>
    <row r="13" spans="1:14" s="3" customFormat="1" ht="27.75" customHeight="1">
      <c r="A13" s="23">
        <v>7</v>
      </c>
      <c r="B13" s="94"/>
      <c r="C13" s="47" t="s">
        <v>21</v>
      </c>
      <c r="D13" s="61"/>
      <c r="E13" s="34" t="b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63">
        <v>0</v>
      </c>
      <c r="L13" s="68">
        <f>IF('MelaPricing Model'!$E13=TRUE,SUM('MelaPricing Model'!$F13:$K13,),0)</f>
        <v>0</v>
      </c>
      <c r="M13" s="69">
        <f>IF('MelaPricing Model'!$E13=TRUE,('MelaPricing Model'!$F13*F$5+'MelaPricing Model'!$G13*G$5+'MelaPricing Model'!$H13*H$5+'MelaPricing Model'!$I13*I$5+'MelaPricing Model'!$J13*J$5+'MelaPricing Model'!$K13*K$5),0)</f>
        <v>0</v>
      </c>
      <c r="N13" s="29">
        <f>IF('MelaPricing Model'!$E13=TRUE,1,0)</f>
        <v>0</v>
      </c>
    </row>
    <row r="14" spans="1:14" s="3" customFormat="1" ht="27.75" customHeight="1" thickBot="1">
      <c r="A14" s="23">
        <v>8</v>
      </c>
      <c r="B14" s="95"/>
      <c r="C14" s="48" t="s">
        <v>22</v>
      </c>
      <c r="D14" s="61"/>
      <c r="E14" s="34" t="b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64">
        <v>0</v>
      </c>
      <c r="L14" s="68">
        <f>IF('MelaPricing Model'!$E14=TRUE,SUM('MelaPricing Model'!$F14:$K14,),0)</f>
        <v>0</v>
      </c>
      <c r="M14" s="69">
        <f>IF('MelaPricing Model'!$E14=TRUE,('MelaPricing Model'!$F14*F$5+'MelaPricing Model'!$G14*G$5+'MelaPricing Model'!$H14*H$5+'MelaPricing Model'!$I14*I$5+'MelaPricing Model'!$J14*J$5+'MelaPricing Model'!$K14*K$5),0)</f>
        <v>0</v>
      </c>
      <c r="N14" s="29">
        <f>IF('MelaPricing Model'!$E14=TRUE,1,0)</f>
        <v>0</v>
      </c>
    </row>
    <row r="15" spans="1:14" s="3" customFormat="1" ht="27.75" customHeight="1">
      <c r="A15" s="23">
        <v>9</v>
      </c>
      <c r="B15" s="98" t="s">
        <v>23</v>
      </c>
      <c r="C15" s="49" t="s">
        <v>24</v>
      </c>
      <c r="D15" s="61"/>
      <c r="E15" s="34" t="b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63">
        <v>0</v>
      </c>
      <c r="L15" s="68">
        <f>IF('MelaPricing Model'!$E15=TRUE,SUM('MelaPricing Model'!$F15:$K15,),0)</f>
        <v>0</v>
      </c>
      <c r="M15" s="69">
        <f>IF('MelaPricing Model'!$E15=TRUE,('MelaPricing Model'!$F15*F$5+'MelaPricing Model'!$G15*G$5+'MelaPricing Model'!$H15*H$5+'MelaPricing Model'!$I15*I$5+'MelaPricing Model'!$J15*J$5+'MelaPricing Model'!$K15*K$5),0)</f>
        <v>0</v>
      </c>
      <c r="N15" s="29">
        <f>IF('MelaPricing Model'!$E15=TRUE,1,0)</f>
        <v>0</v>
      </c>
    </row>
    <row r="16" spans="1:14" s="3" customFormat="1" ht="27.75" customHeight="1">
      <c r="A16" s="23">
        <v>10</v>
      </c>
      <c r="B16" s="99"/>
      <c r="C16" s="50" t="s">
        <v>25</v>
      </c>
      <c r="D16" s="61"/>
      <c r="E16" s="34" t="b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64">
        <v>0</v>
      </c>
      <c r="L16" s="68">
        <f>IF('MelaPricing Model'!$E16=TRUE,SUM('MelaPricing Model'!$F16:$K16,),0)</f>
        <v>0</v>
      </c>
      <c r="M16" s="69">
        <f>IF('MelaPricing Model'!$E16=TRUE,('MelaPricing Model'!$F16*F$5+'MelaPricing Model'!$G16*G$5+'MelaPricing Model'!$H16*H$5+'MelaPricing Model'!$I16*I$5+'MelaPricing Model'!$J16*J$5+'MelaPricing Model'!$K16*K$5),0)</f>
        <v>0</v>
      </c>
      <c r="N16" s="29">
        <f>IF('MelaPricing Model'!$E16=TRUE,1,0)</f>
        <v>0</v>
      </c>
    </row>
    <row r="17" spans="1:14" s="3" customFormat="1" ht="27.75" customHeight="1">
      <c r="A17" s="23">
        <v>11</v>
      </c>
      <c r="B17" s="99"/>
      <c r="C17" s="50" t="s">
        <v>102</v>
      </c>
      <c r="D17" s="61"/>
      <c r="E17" s="34" t="b">
        <v>0</v>
      </c>
      <c r="F17" s="27">
        <v>0</v>
      </c>
      <c r="G17" s="27"/>
      <c r="H17" s="27"/>
      <c r="I17" s="27"/>
      <c r="J17" s="27"/>
      <c r="K17" s="64"/>
      <c r="L17" s="68">
        <f>IF('MelaPricing Model'!$E17=TRUE,SUM('MelaPricing Model'!$F17:$K17,),0)</f>
        <v>0</v>
      </c>
      <c r="M17" s="69">
        <f>IF('MelaPricing Model'!$E17=TRUE,('MelaPricing Model'!$F17*F$5+'MelaPricing Model'!$G17*G$5+'MelaPricing Model'!$H17*H$5+'MelaPricing Model'!$I17*I$5+'MelaPricing Model'!$J17*J$5+'MelaPricing Model'!$K17*K$5),0)</f>
        <v>0</v>
      </c>
      <c r="N17" s="29">
        <f>IF('MelaPricing Model'!$E17=TRUE,1,0)</f>
        <v>0</v>
      </c>
    </row>
    <row r="18" spans="1:14" s="3" customFormat="1" ht="27.75" customHeight="1">
      <c r="A18" s="23">
        <v>12</v>
      </c>
      <c r="B18" s="99"/>
      <c r="C18" s="50" t="s">
        <v>26</v>
      </c>
      <c r="D18" s="61"/>
      <c r="E18" s="34" t="b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64">
        <v>0</v>
      </c>
      <c r="L18" s="68">
        <f>IF('MelaPricing Model'!$E18=TRUE,SUM('MelaPricing Model'!$F18:$K18,),0)</f>
        <v>0</v>
      </c>
      <c r="M18" s="69">
        <f>IF('MelaPricing Model'!$E18=TRUE,('MelaPricing Model'!$F18*F$5+'MelaPricing Model'!$G18*G$5+'MelaPricing Model'!$H18*H$5+'MelaPricing Model'!$I18*I$5+'MelaPricing Model'!$J18*J$5+'MelaPricing Model'!$K18*K$5),0)</f>
        <v>0</v>
      </c>
      <c r="N18" s="29">
        <f>IF('MelaPricing Model'!$E18=TRUE,1,0)</f>
        <v>0</v>
      </c>
    </row>
    <row r="19" spans="1:14" s="3" customFormat="1" ht="27.75" customHeight="1">
      <c r="A19" s="23">
        <v>13</v>
      </c>
      <c r="B19" s="99"/>
      <c r="C19" s="50" t="s">
        <v>27</v>
      </c>
      <c r="D19" s="61"/>
      <c r="E19" s="34" t="b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63">
        <v>0</v>
      </c>
      <c r="L19" s="68">
        <f>IF('MelaPricing Model'!$E19=TRUE,SUM('MelaPricing Model'!$F19:$K19,),0)</f>
        <v>0</v>
      </c>
      <c r="M19" s="69">
        <f>IF('MelaPricing Model'!$E19=TRUE,('MelaPricing Model'!$F19*F$5+'MelaPricing Model'!$G19*G$5+'MelaPricing Model'!$H19*H$5+'MelaPricing Model'!$I19*I$5+'MelaPricing Model'!$J19*J$5+'MelaPricing Model'!$K19*K$5),0)</f>
        <v>0</v>
      </c>
      <c r="N19" s="29">
        <f>IF('MelaPricing Model'!$E19=TRUE,1,0)</f>
        <v>0</v>
      </c>
    </row>
    <row r="20" spans="1:14" s="3" customFormat="1" ht="27.75" customHeight="1">
      <c r="A20" s="23">
        <v>14</v>
      </c>
      <c r="B20" s="99"/>
      <c r="C20" s="50" t="s">
        <v>28</v>
      </c>
      <c r="D20" s="61"/>
      <c r="E20" s="34" t="b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64">
        <v>0</v>
      </c>
      <c r="L20" s="68">
        <f>IF('MelaPricing Model'!$E20=TRUE,SUM('MelaPricing Model'!$F20:$K20,),0)</f>
        <v>0</v>
      </c>
      <c r="M20" s="69">
        <f>IF('MelaPricing Model'!$E20=TRUE,('MelaPricing Model'!$F20*F$5+'MelaPricing Model'!$G20*G$5+'MelaPricing Model'!$H20*H$5+'MelaPricing Model'!$I20*I$5+'MelaPricing Model'!$J20*J$5+'MelaPricing Model'!$K20*K$5),0)</f>
        <v>0</v>
      </c>
      <c r="N20" s="29">
        <f>IF('MelaPricing Model'!$E20=TRUE,1,0)</f>
        <v>0</v>
      </c>
    </row>
    <row r="21" spans="1:14" s="3" customFormat="1" ht="27.75" customHeight="1">
      <c r="A21" s="23">
        <v>15</v>
      </c>
      <c r="B21" s="99"/>
      <c r="C21" s="50" t="s">
        <v>29</v>
      </c>
      <c r="D21" s="61"/>
      <c r="E21" s="34" t="b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63">
        <v>0</v>
      </c>
      <c r="L21" s="68">
        <f>IF('MelaPricing Model'!$E21=TRUE,SUM('MelaPricing Model'!$F21:$K21,),0)</f>
        <v>0</v>
      </c>
      <c r="M21" s="69">
        <f>IF('MelaPricing Model'!$E21=TRUE,('MelaPricing Model'!$F21*F$5+'MelaPricing Model'!$G21*G$5+'MelaPricing Model'!$H21*H$5+'MelaPricing Model'!$I21*I$5+'MelaPricing Model'!$J21*J$5+'MelaPricing Model'!$K21*K$5),0)</f>
        <v>0</v>
      </c>
      <c r="N21" s="29">
        <f>IF('MelaPricing Model'!$E21=TRUE,1,0)</f>
        <v>0</v>
      </c>
    </row>
    <row r="22" spans="1:14" s="3" customFormat="1" ht="27.75" customHeight="1" thickBot="1">
      <c r="A22" s="23">
        <v>16</v>
      </c>
      <c r="B22" s="100"/>
      <c r="C22" s="51" t="s">
        <v>30</v>
      </c>
      <c r="D22" s="61"/>
      <c r="E22" s="34" t="b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64">
        <v>0</v>
      </c>
      <c r="L22" s="68">
        <f>IF('MelaPricing Model'!$E22=TRUE,SUM('MelaPricing Model'!$F22:$K22,),0)</f>
        <v>0</v>
      </c>
      <c r="M22" s="69">
        <f>IF('MelaPricing Model'!$E22=TRUE,('MelaPricing Model'!$F22*F$5+'MelaPricing Model'!$G22*G$5+'MelaPricing Model'!$H22*H$5+'MelaPricing Model'!$I22*I$5+'MelaPricing Model'!$J22*J$5+'MelaPricing Model'!$K22*K$5),0)</f>
        <v>0</v>
      </c>
      <c r="N22" s="29">
        <f>IF('MelaPricing Model'!$E22=TRUE,1,0)</f>
        <v>0</v>
      </c>
    </row>
    <row r="23" spans="1:14" s="3" customFormat="1" ht="27.75" customHeight="1">
      <c r="A23" s="23">
        <v>17</v>
      </c>
      <c r="B23" s="93" t="s">
        <v>31</v>
      </c>
      <c r="C23" s="46" t="s">
        <v>32</v>
      </c>
      <c r="D23" s="61"/>
      <c r="E23" s="34" t="b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63">
        <v>0</v>
      </c>
      <c r="L23" s="68">
        <f>IF('MelaPricing Model'!$E23=TRUE,SUM('MelaPricing Model'!$F23:$K23,),0)</f>
        <v>0</v>
      </c>
      <c r="M23" s="69">
        <f>IF('MelaPricing Model'!$E23=TRUE,('MelaPricing Model'!$F23*F$5+'MelaPricing Model'!$G23*G$5+'MelaPricing Model'!$H23*H$5+'MelaPricing Model'!$I23*I$5+'MelaPricing Model'!$J23*J$5+'MelaPricing Model'!$K23*K$5),0)</f>
        <v>0</v>
      </c>
      <c r="N23" s="29">
        <f>IF('MelaPricing Model'!$E23=TRUE,1,0)</f>
        <v>0</v>
      </c>
    </row>
    <row r="24" spans="1:14" s="3" customFormat="1" ht="27.75" customHeight="1">
      <c r="A24" s="23">
        <v>18</v>
      </c>
      <c r="B24" s="94"/>
      <c r="C24" s="47" t="s">
        <v>33</v>
      </c>
      <c r="D24" s="61"/>
      <c r="E24" s="34" t="b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64">
        <v>0</v>
      </c>
      <c r="L24" s="68">
        <f>IF('MelaPricing Model'!$E24=TRUE,SUM('MelaPricing Model'!$F24:$K24,),0)</f>
        <v>0</v>
      </c>
      <c r="M24" s="69">
        <f>IF('MelaPricing Model'!$E24=TRUE,('MelaPricing Model'!$F24*F$5+'MelaPricing Model'!$G24*G$5+'MelaPricing Model'!$H24*H$5+'MelaPricing Model'!$I24*I$5+'MelaPricing Model'!$J24*J$5+'MelaPricing Model'!$K24*K$5),0)</f>
        <v>0</v>
      </c>
      <c r="N24" s="29">
        <f>IF('MelaPricing Model'!$E24=TRUE,1,0)</f>
        <v>0</v>
      </c>
    </row>
    <row r="25" spans="1:14" s="3" customFormat="1" ht="27.75" customHeight="1">
      <c r="A25" s="23">
        <v>19</v>
      </c>
      <c r="B25" s="94"/>
      <c r="C25" s="47" t="s">
        <v>34</v>
      </c>
      <c r="D25" s="61"/>
      <c r="E25" s="34" t="b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63">
        <v>0</v>
      </c>
      <c r="L25" s="68">
        <f>IF('MelaPricing Model'!$E25=TRUE,SUM('MelaPricing Model'!$F25:$K25,),0)</f>
        <v>0</v>
      </c>
      <c r="M25" s="69">
        <f>IF('MelaPricing Model'!$E25=TRUE,('MelaPricing Model'!$F25*F$5+'MelaPricing Model'!$G25*G$5+'MelaPricing Model'!$H25*H$5+'MelaPricing Model'!$I25*I$5+'MelaPricing Model'!$J25*J$5+'MelaPricing Model'!$K25*K$5),0)</f>
        <v>0</v>
      </c>
      <c r="N25" s="29">
        <f>IF('MelaPricing Model'!$E25=TRUE,1,0)</f>
        <v>0</v>
      </c>
    </row>
    <row r="26" spans="1:14" s="3" customFormat="1" ht="27.75" customHeight="1">
      <c r="A26" s="23">
        <v>20</v>
      </c>
      <c r="B26" s="94"/>
      <c r="C26" s="47" t="s">
        <v>35</v>
      </c>
      <c r="D26" s="61"/>
      <c r="E26" s="34" t="b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64">
        <v>0</v>
      </c>
      <c r="L26" s="68">
        <f>IF('MelaPricing Model'!$E26=TRUE,SUM('MelaPricing Model'!$F26:$K26,),0)</f>
        <v>0</v>
      </c>
      <c r="M26" s="69">
        <f>IF('MelaPricing Model'!$E26=TRUE,('MelaPricing Model'!$F26*F$5+'MelaPricing Model'!$G26*G$5+'MelaPricing Model'!$H26*H$5+'MelaPricing Model'!$I26*I$5+'MelaPricing Model'!$J26*J$5+'MelaPricing Model'!$K26*K$5),0)</f>
        <v>0</v>
      </c>
      <c r="N26" s="29">
        <f>IF('MelaPricing Model'!$E26=TRUE,1,0)</f>
        <v>0</v>
      </c>
    </row>
    <row r="27" spans="1:14" s="3" customFormat="1" ht="27.75" customHeight="1">
      <c r="A27" s="23">
        <v>21</v>
      </c>
      <c r="B27" s="94"/>
      <c r="C27" s="47" t="s">
        <v>36</v>
      </c>
      <c r="D27" s="61"/>
      <c r="E27" s="34" t="b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63">
        <v>0</v>
      </c>
      <c r="L27" s="68">
        <f>IF('MelaPricing Model'!$E27=TRUE,SUM('MelaPricing Model'!$F27:$K27,),0)</f>
        <v>0</v>
      </c>
      <c r="M27" s="69">
        <f>IF('MelaPricing Model'!$E27=TRUE,('MelaPricing Model'!$F27*F$5+'MelaPricing Model'!$G27*G$5+'MelaPricing Model'!$H27*H$5+'MelaPricing Model'!$I27*I$5+'MelaPricing Model'!$J27*J$5+'MelaPricing Model'!$K27*K$5),0)</f>
        <v>0</v>
      </c>
      <c r="N27" s="29">
        <f>IF('MelaPricing Model'!$E27=TRUE,1,0)</f>
        <v>0</v>
      </c>
    </row>
    <row r="28" spans="1:14" s="3" customFormat="1" ht="27.75" customHeight="1" thickBot="1">
      <c r="A28" s="23">
        <v>22</v>
      </c>
      <c r="B28" s="95"/>
      <c r="C28" s="48" t="s">
        <v>37</v>
      </c>
      <c r="D28" s="61"/>
      <c r="E28" s="34" t="b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64">
        <v>0</v>
      </c>
      <c r="L28" s="68">
        <f>IF('MelaPricing Model'!$E28=TRUE,SUM('MelaPricing Model'!$F28:$K28,),0)</f>
        <v>0</v>
      </c>
      <c r="M28" s="69">
        <f>IF('MelaPricing Model'!$E28=TRUE,('MelaPricing Model'!$F28*F$5+'MelaPricing Model'!$G28*G$5+'MelaPricing Model'!$H28*H$5+'MelaPricing Model'!$I28*I$5+'MelaPricing Model'!$J28*J$5+'MelaPricing Model'!$K28*K$5),0)</f>
        <v>0</v>
      </c>
      <c r="N28" s="29">
        <f>IF('MelaPricing Model'!$E28=TRUE,1,0)</f>
        <v>0</v>
      </c>
    </row>
    <row r="29" spans="1:14" s="3" customFormat="1" ht="27.75" customHeight="1">
      <c r="A29" s="23">
        <v>23</v>
      </c>
      <c r="B29" s="98" t="s">
        <v>38</v>
      </c>
      <c r="C29" s="46" t="s">
        <v>96</v>
      </c>
      <c r="D29" s="61"/>
      <c r="E29" s="34" t="b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63">
        <v>0</v>
      </c>
      <c r="L29" s="68">
        <f>IF('MelaPricing Model'!$E29=TRUE,SUM('MelaPricing Model'!$F29:$K29,),0)</f>
        <v>0</v>
      </c>
      <c r="M29" s="69">
        <f>IF('MelaPricing Model'!$E29=TRUE,('MelaPricing Model'!$F29*F$5+'MelaPricing Model'!$G29*G$5+'MelaPricing Model'!$H29*H$5+'MelaPricing Model'!$I29*I$5+'MelaPricing Model'!$J29*J$5+'MelaPricing Model'!$K29*K$5),0)</f>
        <v>0</v>
      </c>
      <c r="N29" s="29">
        <f>IF('MelaPricing Model'!$E29=TRUE,1,0)</f>
        <v>0</v>
      </c>
    </row>
    <row r="30" spans="1:14" s="3" customFormat="1" ht="27.75" customHeight="1">
      <c r="A30" s="23">
        <v>24</v>
      </c>
      <c r="B30" s="99"/>
      <c r="C30" s="47" t="s">
        <v>39</v>
      </c>
      <c r="D30" s="61"/>
      <c r="E30" s="34" t="b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64">
        <v>0</v>
      </c>
      <c r="L30" s="68">
        <f>IF('MelaPricing Model'!$E30=TRUE,SUM('MelaPricing Model'!$F30:$K30,),0)</f>
        <v>0</v>
      </c>
      <c r="M30" s="69">
        <f>IF('MelaPricing Model'!$E30=TRUE,('MelaPricing Model'!$F30*F$5+'MelaPricing Model'!$G30*G$5+'MelaPricing Model'!$H30*H$5+'MelaPricing Model'!$I30*I$5+'MelaPricing Model'!$J30*J$5+'MelaPricing Model'!$K30*K$5),0)</f>
        <v>0</v>
      </c>
      <c r="N30" s="29">
        <f>IF('MelaPricing Model'!$E30=TRUE,1,0)</f>
        <v>0</v>
      </c>
    </row>
    <row r="31" spans="1:14" s="3" customFormat="1" ht="27.75" customHeight="1">
      <c r="A31" s="23">
        <v>25</v>
      </c>
      <c r="B31" s="99"/>
      <c r="C31" s="47" t="s">
        <v>40</v>
      </c>
      <c r="D31" s="61"/>
      <c r="E31" s="34" t="b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63">
        <v>0</v>
      </c>
      <c r="L31" s="68">
        <f>IF('MelaPricing Model'!$E31=TRUE,SUM('MelaPricing Model'!$F31:$K31,),0)</f>
        <v>0</v>
      </c>
      <c r="M31" s="69">
        <f>IF('MelaPricing Model'!$E31=TRUE,('MelaPricing Model'!$F31*F$5+'MelaPricing Model'!$G31*G$5+'MelaPricing Model'!$H31*H$5+'MelaPricing Model'!$I31*I$5+'MelaPricing Model'!$J31*J$5+'MelaPricing Model'!$K31*K$5),0)</f>
        <v>0</v>
      </c>
      <c r="N31" s="29">
        <f>IF('MelaPricing Model'!$E31=TRUE,1,0)</f>
        <v>0</v>
      </c>
    </row>
    <row r="32" spans="1:14" s="3" customFormat="1" ht="27.75" customHeight="1">
      <c r="A32" s="23">
        <v>26</v>
      </c>
      <c r="B32" s="99"/>
      <c r="C32" s="47" t="s">
        <v>41</v>
      </c>
      <c r="D32" s="61"/>
      <c r="E32" s="34" t="b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64">
        <v>0</v>
      </c>
      <c r="L32" s="68">
        <f>IF('MelaPricing Model'!$E32=TRUE,SUM('MelaPricing Model'!$F32:$K32,),0)</f>
        <v>0</v>
      </c>
      <c r="M32" s="69">
        <f>IF('MelaPricing Model'!$E32=TRUE,('MelaPricing Model'!$F32*F$5+'MelaPricing Model'!$G32*G$5+'MelaPricing Model'!$H32*H$5+'MelaPricing Model'!$I32*I$5+'MelaPricing Model'!$J32*J$5+'MelaPricing Model'!$K32*K$5),0)</f>
        <v>0</v>
      </c>
      <c r="N32" s="29">
        <f>IF('MelaPricing Model'!$E32=TRUE,1,0)</f>
        <v>0</v>
      </c>
    </row>
    <row r="33" spans="1:14" s="3" customFormat="1" ht="27.75" customHeight="1" thickBot="1">
      <c r="A33" s="23">
        <v>27</v>
      </c>
      <c r="B33" s="100"/>
      <c r="C33" s="48" t="s">
        <v>42</v>
      </c>
      <c r="D33" s="61"/>
      <c r="E33" s="34" t="b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63">
        <v>0</v>
      </c>
      <c r="L33" s="68">
        <f>IF('MelaPricing Model'!$E33=TRUE,SUM('MelaPricing Model'!$F33:$K33,),0)</f>
        <v>0</v>
      </c>
      <c r="M33" s="69">
        <f>IF('MelaPricing Model'!$E33=TRUE,('MelaPricing Model'!$F33*F$5+'MelaPricing Model'!$G33*G$5+'MelaPricing Model'!$H33*H$5+'MelaPricing Model'!$I33*I$5+'MelaPricing Model'!$J33*J$5+'MelaPricing Model'!$K33*K$5),0)</f>
        <v>0</v>
      </c>
      <c r="N33" s="29">
        <f>IF('MelaPricing Model'!$E33=TRUE,1,0)</f>
        <v>0</v>
      </c>
    </row>
    <row r="34" spans="1:14" s="3" customFormat="1" ht="27.75" customHeight="1">
      <c r="A34" s="23">
        <v>28</v>
      </c>
      <c r="B34" s="93" t="s">
        <v>43</v>
      </c>
      <c r="C34" s="46" t="s">
        <v>44</v>
      </c>
      <c r="D34" s="61"/>
      <c r="E34" s="34" t="b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64">
        <v>0</v>
      </c>
      <c r="L34" s="68">
        <f>IF('MelaPricing Model'!$E34=TRUE,SUM('MelaPricing Model'!$F34:$K34,),0)</f>
        <v>0</v>
      </c>
      <c r="M34" s="69">
        <f>IF('MelaPricing Model'!$E34=TRUE,('MelaPricing Model'!$F34*F$5+'MelaPricing Model'!$G34*G$5+'MelaPricing Model'!$H34*H$5+'MelaPricing Model'!$I34*I$5+'MelaPricing Model'!$J34*J$5+'MelaPricing Model'!$K34*K$5),0)</f>
        <v>0</v>
      </c>
      <c r="N34" s="29">
        <f>IF('MelaPricing Model'!$E34=TRUE,1,0)</f>
        <v>0</v>
      </c>
    </row>
    <row r="35" spans="1:14" s="3" customFormat="1" ht="27.75" customHeight="1">
      <c r="A35" s="23">
        <v>29</v>
      </c>
      <c r="B35" s="94"/>
      <c r="C35" s="47" t="s">
        <v>45</v>
      </c>
      <c r="D35" s="61"/>
      <c r="E35" s="34" t="b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63">
        <v>0</v>
      </c>
      <c r="L35" s="68">
        <f>IF('MelaPricing Model'!$E35=TRUE,SUM('MelaPricing Model'!$F35:$K35,),0)</f>
        <v>0</v>
      </c>
      <c r="M35" s="69">
        <f>IF('MelaPricing Model'!$E35=TRUE,('MelaPricing Model'!$F35*F$5+'MelaPricing Model'!$G35*G$5+'MelaPricing Model'!$H35*H$5+'MelaPricing Model'!$I35*I$5+'MelaPricing Model'!$J35*J$5+'MelaPricing Model'!$K35*K$5),0)</f>
        <v>0</v>
      </c>
      <c r="N35" s="29">
        <f>IF('MelaPricing Model'!$E35=TRUE,1,0)</f>
        <v>0</v>
      </c>
    </row>
    <row r="36" spans="1:14" s="3" customFormat="1" ht="27.75" customHeight="1">
      <c r="A36" s="23">
        <v>30</v>
      </c>
      <c r="B36" s="94"/>
      <c r="C36" s="47" t="s">
        <v>46</v>
      </c>
      <c r="D36" s="61"/>
      <c r="E36" s="34" t="b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64">
        <v>0</v>
      </c>
      <c r="L36" s="68">
        <f>IF('MelaPricing Model'!$E36=TRUE,SUM('MelaPricing Model'!$F36:$K36,),0)</f>
        <v>0</v>
      </c>
      <c r="M36" s="69">
        <f>IF('MelaPricing Model'!$E36=TRUE,('MelaPricing Model'!$F36*F$5+'MelaPricing Model'!$G36*G$5+'MelaPricing Model'!$H36*H$5+'MelaPricing Model'!$I36*I$5+'MelaPricing Model'!$J36*J$5+'MelaPricing Model'!$K36*K$5),0)</f>
        <v>0</v>
      </c>
      <c r="N36" s="29">
        <f>IF('MelaPricing Model'!$E36=TRUE,1,0)</f>
        <v>0</v>
      </c>
    </row>
    <row r="37" spans="1:14" s="3" customFormat="1" ht="27.75" customHeight="1" thickBot="1">
      <c r="A37" s="23">
        <v>31</v>
      </c>
      <c r="B37" s="95"/>
      <c r="C37" s="48" t="s">
        <v>47</v>
      </c>
      <c r="D37" s="61"/>
      <c r="E37" s="34" t="b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63">
        <v>0</v>
      </c>
      <c r="L37" s="68">
        <f>IF('MelaPricing Model'!$E37=TRUE,SUM('MelaPricing Model'!$F37:$K37,),0)</f>
        <v>0</v>
      </c>
      <c r="M37" s="69">
        <f>IF('MelaPricing Model'!$E37=TRUE,('MelaPricing Model'!$F37*F$5+'MelaPricing Model'!$G37*G$5+'MelaPricing Model'!$H37*H$5+'MelaPricing Model'!$I37*I$5+'MelaPricing Model'!$J37*J$5+'MelaPricing Model'!$K37*K$5),0)</f>
        <v>0</v>
      </c>
      <c r="N37" s="29">
        <f>IF('MelaPricing Model'!$E37=TRUE,1,0)</f>
        <v>0</v>
      </c>
    </row>
    <row r="38" spans="1:14" s="3" customFormat="1" ht="27.75" customHeight="1">
      <c r="A38" s="23">
        <v>32</v>
      </c>
      <c r="B38" s="101" t="s">
        <v>48</v>
      </c>
      <c r="C38" s="52" t="s">
        <v>49</v>
      </c>
      <c r="D38" s="61"/>
      <c r="E38" s="34" t="b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64">
        <v>0</v>
      </c>
      <c r="L38" s="68">
        <f>IF('MelaPricing Model'!$E38=TRUE,SUM('MelaPricing Model'!$F38:$K38,),0)</f>
        <v>0</v>
      </c>
      <c r="M38" s="69">
        <f>IF('MelaPricing Model'!$E38=TRUE,('MelaPricing Model'!$F38*F$5+'MelaPricing Model'!$G38*G$5+'MelaPricing Model'!$H38*H$5+'MelaPricing Model'!$I38*I$5+'MelaPricing Model'!$J38*J$5+'MelaPricing Model'!$K38*K$5),0)</f>
        <v>0</v>
      </c>
      <c r="N38" s="29">
        <f>IF('MelaPricing Model'!$E38=TRUE,1,0)</f>
        <v>0</v>
      </c>
    </row>
    <row r="39" spans="1:14" s="3" customFormat="1" ht="27.75" customHeight="1">
      <c r="A39" s="23">
        <v>33</v>
      </c>
      <c r="B39" s="102"/>
      <c r="C39" s="53" t="s">
        <v>50</v>
      </c>
      <c r="D39" s="61"/>
      <c r="E39" s="34" t="b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63">
        <v>0</v>
      </c>
      <c r="L39" s="68">
        <f>IF('MelaPricing Model'!$E39=TRUE,SUM('MelaPricing Model'!$F39:$K39,),0)</f>
        <v>0</v>
      </c>
      <c r="M39" s="69">
        <f>IF('MelaPricing Model'!$E39=TRUE,('MelaPricing Model'!$F39*F$5+'MelaPricing Model'!$G39*G$5+'MelaPricing Model'!$H39*H$5+'MelaPricing Model'!$I39*I$5+'MelaPricing Model'!$J39*J$5+'MelaPricing Model'!$K39*K$5),0)</f>
        <v>0</v>
      </c>
      <c r="N39" s="29">
        <f>IF('MelaPricing Model'!$E39=TRUE,1,0)</f>
        <v>0</v>
      </c>
    </row>
    <row r="40" spans="1:14" s="3" customFormat="1" ht="27.75" customHeight="1">
      <c r="A40" s="23">
        <v>34</v>
      </c>
      <c r="B40" s="102"/>
      <c r="C40" s="53" t="s">
        <v>51</v>
      </c>
      <c r="D40" s="61"/>
      <c r="E40" s="34" t="b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64">
        <v>0</v>
      </c>
      <c r="L40" s="68">
        <f>IF('MelaPricing Model'!$E40=TRUE,SUM('MelaPricing Model'!$F40:$K40,),0)</f>
        <v>0</v>
      </c>
      <c r="M40" s="69">
        <f>IF('MelaPricing Model'!$E40=TRUE,('MelaPricing Model'!$F40*F$5+'MelaPricing Model'!$G40*G$5+'MelaPricing Model'!$H40*H$5+'MelaPricing Model'!$I40*I$5+'MelaPricing Model'!$J40*J$5+'MelaPricing Model'!$K40*K$5),0)</f>
        <v>0</v>
      </c>
      <c r="N40" s="29">
        <f>IF('MelaPricing Model'!$E40=TRUE,1,0)</f>
        <v>0</v>
      </c>
    </row>
    <row r="41" spans="1:14" s="3" customFormat="1" ht="27.75" customHeight="1">
      <c r="A41" s="23">
        <v>35</v>
      </c>
      <c r="B41" s="102"/>
      <c r="C41" s="53" t="s">
        <v>52</v>
      </c>
      <c r="D41" s="61"/>
      <c r="E41" s="34" t="b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63">
        <v>0</v>
      </c>
      <c r="L41" s="68">
        <f>IF('MelaPricing Model'!$E41=TRUE,SUM('MelaPricing Model'!$F41:$K41,),0)</f>
        <v>0</v>
      </c>
      <c r="M41" s="69">
        <f>IF('MelaPricing Model'!$E41=TRUE,('MelaPricing Model'!$F41*F$5+'MelaPricing Model'!$G41*G$5+'MelaPricing Model'!$H41*H$5+'MelaPricing Model'!$I41*I$5+'MelaPricing Model'!$J41*J$5+'MelaPricing Model'!$K41*K$5),0)</f>
        <v>0</v>
      </c>
      <c r="N41" s="29">
        <f>IF('MelaPricing Model'!$E41=TRUE,1,0)</f>
        <v>0</v>
      </c>
    </row>
    <row r="42" spans="1:14" s="3" customFormat="1" ht="27.75" customHeight="1">
      <c r="A42" s="23">
        <v>36</v>
      </c>
      <c r="B42" s="102"/>
      <c r="C42" s="53" t="s">
        <v>53</v>
      </c>
      <c r="D42" s="61"/>
      <c r="E42" s="34" t="b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64">
        <v>0</v>
      </c>
      <c r="L42" s="68">
        <f>IF('MelaPricing Model'!$E42=TRUE,SUM('MelaPricing Model'!$F42:$K42,),0)</f>
        <v>0</v>
      </c>
      <c r="M42" s="69">
        <f>IF('MelaPricing Model'!$E42=TRUE,('MelaPricing Model'!$F42*F$5+'MelaPricing Model'!$G42*G$5+'MelaPricing Model'!$H42*H$5+'MelaPricing Model'!$I42*I$5+'MelaPricing Model'!$J42*J$5+'MelaPricing Model'!$K42*K$5),0)</f>
        <v>0</v>
      </c>
      <c r="N42" s="29">
        <f>IF('MelaPricing Model'!$E42=TRUE,1,0)</f>
        <v>0</v>
      </c>
    </row>
    <row r="43" spans="1:14" s="3" customFormat="1" ht="27.75" customHeight="1" thickBot="1">
      <c r="A43" s="23">
        <v>37</v>
      </c>
      <c r="B43" s="103"/>
      <c r="C43" s="54" t="s">
        <v>78</v>
      </c>
      <c r="D43" s="61"/>
      <c r="E43" s="34" t="b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63">
        <v>0</v>
      </c>
      <c r="L43" s="68">
        <f>IF('MelaPricing Model'!$E43=TRUE,SUM('MelaPricing Model'!$F43:$K43,),0)</f>
        <v>0</v>
      </c>
      <c r="M43" s="69">
        <f>IF('MelaPricing Model'!$E43=TRUE,('MelaPricing Model'!$F43*F$5+'MelaPricing Model'!$G43*G$5+'MelaPricing Model'!$H43*H$5+'MelaPricing Model'!$I43*I$5+'MelaPricing Model'!$J43*J$5+'MelaPricing Model'!$K43*K$5),0)</f>
        <v>0</v>
      </c>
      <c r="N43" s="29">
        <f>IF('MelaPricing Model'!$E43=TRUE,1,0)</f>
        <v>0</v>
      </c>
    </row>
    <row r="44" spans="1:14" s="3" customFormat="1" ht="27.75" customHeight="1">
      <c r="A44" s="23">
        <v>38</v>
      </c>
      <c r="B44" s="93" t="s">
        <v>54</v>
      </c>
      <c r="C44" s="49" t="s">
        <v>67</v>
      </c>
      <c r="D44" s="61"/>
      <c r="E44" s="34" t="b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64">
        <v>0</v>
      </c>
      <c r="L44" s="68">
        <f>IF('MelaPricing Model'!$E44=TRUE,SUM('MelaPricing Model'!$F44:$K44,),0)</f>
        <v>0</v>
      </c>
      <c r="M44" s="69">
        <f>IF('MelaPricing Model'!$E44=TRUE,('MelaPricing Model'!$F44*F$5+'MelaPricing Model'!$G44*G$5+'MelaPricing Model'!$H44*H$5+'MelaPricing Model'!$I44*I$5+'MelaPricing Model'!$J44*J$5+'MelaPricing Model'!$K44*K$5),0)</f>
        <v>0</v>
      </c>
      <c r="N44" s="29">
        <f>IF('MelaPricing Model'!$E44=TRUE,1,0)</f>
        <v>0</v>
      </c>
    </row>
    <row r="45" spans="1:14" s="3" customFormat="1" ht="27.75" customHeight="1">
      <c r="A45" s="23">
        <v>39</v>
      </c>
      <c r="B45" s="94"/>
      <c r="C45" s="50" t="s">
        <v>68</v>
      </c>
      <c r="D45" s="61"/>
      <c r="E45" s="34" t="b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63">
        <v>0</v>
      </c>
      <c r="L45" s="68">
        <f>IF('MelaPricing Model'!$E45=TRUE,SUM('MelaPricing Model'!$F45:$K45,),0)</f>
        <v>0</v>
      </c>
      <c r="M45" s="69">
        <f>IF('MelaPricing Model'!$E45=TRUE,('MelaPricing Model'!$F45*F$5+'MelaPricing Model'!$G45*G$5+'MelaPricing Model'!$H45*H$5+'MelaPricing Model'!$I45*I$5+'MelaPricing Model'!$J45*J$5+'MelaPricing Model'!$K45*K$5),0)</f>
        <v>0</v>
      </c>
      <c r="N45" s="29">
        <f>IF('MelaPricing Model'!$E45=TRUE,1,0)</f>
        <v>0</v>
      </c>
    </row>
    <row r="46" spans="1:14" s="3" customFormat="1" ht="27.75" customHeight="1" thickBot="1">
      <c r="A46" s="23">
        <v>40</v>
      </c>
      <c r="B46" s="95"/>
      <c r="C46" s="51" t="s">
        <v>69</v>
      </c>
      <c r="D46" s="61"/>
      <c r="E46" s="34" t="b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64">
        <v>0</v>
      </c>
      <c r="L46" s="68">
        <f>IF('MelaPricing Model'!$E46=TRUE,SUM('MelaPricing Model'!$F46:$K46,),0)</f>
        <v>0</v>
      </c>
      <c r="M46" s="69">
        <f>IF('MelaPricing Model'!$E46=TRUE,('MelaPricing Model'!$F46*F$5+'MelaPricing Model'!$G46*G$5+'MelaPricing Model'!$H46*H$5+'MelaPricing Model'!$I46*I$5+'MelaPricing Model'!$J46*J$5+'MelaPricing Model'!$K46*K$5),0)</f>
        <v>0</v>
      </c>
      <c r="N46" s="29">
        <f>IF('MelaPricing Model'!$E46=TRUE,1,0)</f>
        <v>0</v>
      </c>
    </row>
    <row r="47" spans="1:14" s="3" customFormat="1" ht="27.75" customHeight="1">
      <c r="A47" s="23">
        <v>41</v>
      </c>
      <c r="B47" s="98" t="s">
        <v>55</v>
      </c>
      <c r="C47" s="49" t="s">
        <v>56</v>
      </c>
      <c r="D47" s="61"/>
      <c r="E47" s="34" t="b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63">
        <v>0</v>
      </c>
      <c r="L47" s="68">
        <f>IF('MelaPricing Model'!$E47=TRUE,SUM('MelaPricing Model'!$F47:$K47,),0)</f>
        <v>0</v>
      </c>
      <c r="M47" s="69">
        <f>IF('MelaPricing Model'!$E47=TRUE,('MelaPricing Model'!$F47*F$5+'MelaPricing Model'!$G47*G$5+'MelaPricing Model'!$H47*H$5+'MelaPricing Model'!$I47*I$5+'MelaPricing Model'!$J47*J$5+'MelaPricing Model'!$K47*K$5),0)</f>
        <v>0</v>
      </c>
      <c r="N47" s="29">
        <f>IF('MelaPricing Model'!$E47=TRUE,1,0)</f>
        <v>0</v>
      </c>
    </row>
    <row r="48" spans="1:14" s="3" customFormat="1" ht="27.75" customHeight="1">
      <c r="A48" s="23">
        <v>42</v>
      </c>
      <c r="B48" s="99"/>
      <c r="C48" s="50" t="s">
        <v>57</v>
      </c>
      <c r="D48" s="61"/>
      <c r="E48" s="34" t="b">
        <v>0</v>
      </c>
      <c r="F48" s="27">
        <v>0</v>
      </c>
      <c r="G48" s="27"/>
      <c r="H48" s="27">
        <v>0</v>
      </c>
      <c r="I48" s="27">
        <v>0</v>
      </c>
      <c r="J48" s="27">
        <v>0</v>
      </c>
      <c r="K48" s="64">
        <v>0</v>
      </c>
      <c r="L48" s="68">
        <f>IF('MelaPricing Model'!$E48=TRUE,SUM('MelaPricing Model'!$F48:$K48,),0)</f>
        <v>0</v>
      </c>
      <c r="M48" s="69">
        <f>IF('MelaPricing Model'!$E48=TRUE,('MelaPricing Model'!$F48*F$5+'MelaPricing Model'!$G48*G$5+'MelaPricing Model'!$H48*H$5+'MelaPricing Model'!$I48*I$5+'MelaPricing Model'!$J48*J$5+'MelaPricing Model'!$K48*K$5),0)</f>
        <v>0</v>
      </c>
      <c r="N48" s="29">
        <f>IF('MelaPricing Model'!$E48=TRUE,1,0)</f>
        <v>0</v>
      </c>
    </row>
    <row r="49" spans="1:14" s="3" customFormat="1" ht="27.75" customHeight="1">
      <c r="A49" s="23">
        <v>43</v>
      </c>
      <c r="B49" s="99"/>
      <c r="C49" s="50" t="s">
        <v>58</v>
      </c>
      <c r="D49" s="61"/>
      <c r="E49" s="34" t="b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63">
        <v>0</v>
      </c>
      <c r="L49" s="68">
        <f>IF('MelaPricing Model'!$E49=TRUE,SUM('MelaPricing Model'!$F49:$K49,),0)</f>
        <v>0</v>
      </c>
      <c r="M49" s="69">
        <f>IF('MelaPricing Model'!$E49=TRUE,('MelaPricing Model'!$F49*F$5+'MelaPricing Model'!$G49*G$5+'MelaPricing Model'!$H49*H$5+'MelaPricing Model'!$I49*I$5+'MelaPricing Model'!$J49*J$5+'MelaPricing Model'!$K49*K$5),0)</f>
        <v>0</v>
      </c>
      <c r="N49" s="29">
        <f>IF('MelaPricing Model'!$E49=TRUE,1,0)</f>
        <v>0</v>
      </c>
    </row>
    <row r="50" spans="1:14" s="3" customFormat="1" ht="27.75" customHeight="1">
      <c r="A50" s="23">
        <v>44</v>
      </c>
      <c r="B50" s="99"/>
      <c r="C50" s="50" t="s">
        <v>59</v>
      </c>
      <c r="D50" s="61"/>
      <c r="E50" s="34" t="b">
        <v>0</v>
      </c>
      <c r="F50" s="27">
        <v>0</v>
      </c>
      <c r="G50" s="27"/>
      <c r="H50" s="27">
        <v>0</v>
      </c>
      <c r="I50" s="27">
        <v>0</v>
      </c>
      <c r="J50" s="27">
        <v>0</v>
      </c>
      <c r="K50" s="64">
        <v>0</v>
      </c>
      <c r="L50" s="68">
        <f>IF('MelaPricing Model'!$E50=TRUE,SUM('MelaPricing Model'!$F50:$K50,),0)</f>
        <v>0</v>
      </c>
      <c r="M50" s="69">
        <f>IF('MelaPricing Model'!$E50=TRUE,('MelaPricing Model'!$F50*F$5+'MelaPricing Model'!$G50*G$5+'MelaPricing Model'!$H50*H$5+'MelaPricing Model'!$I50*I$5+'MelaPricing Model'!$J50*J$5+'MelaPricing Model'!$K50*K$5),0)</f>
        <v>0</v>
      </c>
      <c r="N50" s="29">
        <f>IF('MelaPricing Model'!$E50=TRUE,1,0)</f>
        <v>0</v>
      </c>
    </row>
    <row r="51" spans="1:14" s="3" customFormat="1" ht="27.75" customHeight="1" thickBot="1">
      <c r="A51" s="23">
        <v>45</v>
      </c>
      <c r="B51" s="100"/>
      <c r="C51" s="51" t="s">
        <v>58</v>
      </c>
      <c r="D51" s="61"/>
      <c r="E51" s="34" t="b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63">
        <v>0</v>
      </c>
      <c r="L51" s="68">
        <f>IF('MelaPricing Model'!$E51=TRUE,SUM('MelaPricing Model'!$F51:$K51,),0)</f>
        <v>0</v>
      </c>
      <c r="M51" s="69">
        <f>IF('MelaPricing Model'!$E51=TRUE,('MelaPricing Model'!$F51*F$5+'MelaPricing Model'!$G51*G$5+'MelaPricing Model'!$H51*H$5+'MelaPricing Model'!$I51*I$5+'MelaPricing Model'!$J51*J$5+'MelaPricing Model'!$K51*K$5),0)</f>
        <v>0</v>
      </c>
      <c r="N51" s="29">
        <f>IF('MelaPricing Model'!$E51=TRUE,1,0)</f>
        <v>0</v>
      </c>
    </row>
    <row r="52" spans="1:14" s="3" customFormat="1" ht="27.75" customHeight="1">
      <c r="A52" s="23">
        <v>46</v>
      </c>
      <c r="B52" s="93" t="s">
        <v>60</v>
      </c>
      <c r="C52" s="49" t="s">
        <v>70</v>
      </c>
      <c r="D52" s="61"/>
      <c r="E52" s="34" t="b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64">
        <v>0</v>
      </c>
      <c r="L52" s="68">
        <f>IF('MelaPricing Model'!$E52=TRUE,SUM('MelaPricing Model'!$F52:$K52,),0)</f>
        <v>0</v>
      </c>
      <c r="M52" s="69">
        <f>IF('MelaPricing Model'!$E52=TRUE,('MelaPricing Model'!$F52*F$5+'MelaPricing Model'!$G52*G$5+'MelaPricing Model'!$H52*H$5+'MelaPricing Model'!$I52*I$5+'MelaPricing Model'!$J52*J$5+'MelaPricing Model'!$K52*K$5),0)</f>
        <v>0</v>
      </c>
      <c r="N52" s="29">
        <f>IF('MelaPricing Model'!$E52=TRUE,1,0)</f>
        <v>0</v>
      </c>
    </row>
    <row r="53" spans="1:14" s="3" customFormat="1" ht="27.75" customHeight="1">
      <c r="A53" s="23">
        <v>47</v>
      </c>
      <c r="B53" s="94"/>
      <c r="C53" s="50" t="s">
        <v>71</v>
      </c>
      <c r="D53" s="61"/>
      <c r="E53" s="34" t="b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63">
        <v>0</v>
      </c>
      <c r="L53" s="68">
        <f>IF('MelaPricing Model'!$E53=TRUE,SUM('MelaPricing Model'!$F53:$K53,),0)</f>
        <v>0</v>
      </c>
      <c r="M53" s="69">
        <f>IF('MelaPricing Model'!$E53=TRUE,('MelaPricing Model'!$F53*F$5+'MelaPricing Model'!$G53*G$5+'MelaPricing Model'!$H53*H$5+'MelaPricing Model'!$I53*I$5+'MelaPricing Model'!$J53*J$5+'MelaPricing Model'!$K53*K$5),0)</f>
        <v>0</v>
      </c>
      <c r="N53" s="29">
        <f>IF('MelaPricing Model'!$E53=TRUE,1,0)</f>
        <v>0</v>
      </c>
    </row>
    <row r="54" spans="1:14" s="3" customFormat="1" ht="27.75" customHeight="1" thickBot="1">
      <c r="A54" s="23">
        <v>48</v>
      </c>
      <c r="B54" s="95"/>
      <c r="C54" s="51" t="s">
        <v>72</v>
      </c>
      <c r="D54" s="61"/>
      <c r="E54" s="34" t="b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64">
        <v>0</v>
      </c>
      <c r="L54" s="68">
        <f>IF('MelaPricing Model'!$E54=TRUE,SUM('MelaPricing Model'!$F54:$K54,),0)</f>
        <v>0</v>
      </c>
      <c r="M54" s="69">
        <f>IF('MelaPricing Model'!$E54=TRUE,('MelaPricing Model'!$F54*F$5+'MelaPricing Model'!$G54*G$5+'MelaPricing Model'!$H54*H$5+'MelaPricing Model'!$I54*I$5+'MelaPricing Model'!$J54*J$5+'MelaPricing Model'!$K54*K$5),0)</f>
        <v>0</v>
      </c>
      <c r="N54" s="29">
        <f>IF('MelaPricing Model'!$E54=TRUE,1,0)</f>
        <v>0</v>
      </c>
    </row>
    <row r="55" spans="1:14" s="3" customFormat="1" ht="27.75" customHeight="1">
      <c r="A55" s="23">
        <v>49</v>
      </c>
      <c r="B55" s="98" t="s">
        <v>97</v>
      </c>
      <c r="C55" s="49" t="s">
        <v>61</v>
      </c>
      <c r="D55" s="61"/>
      <c r="E55" s="34" t="b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63">
        <v>0</v>
      </c>
      <c r="L55" s="68">
        <f>IF('MelaPricing Model'!$E55=TRUE,SUM('MelaPricing Model'!$F55:$K55,),0)</f>
        <v>0</v>
      </c>
      <c r="M55" s="69">
        <f>IF('MelaPricing Model'!$E55=TRUE,('MelaPricing Model'!$F55*F$5+'MelaPricing Model'!$G55*G$5+'MelaPricing Model'!$H55*H$5+'MelaPricing Model'!$I55*I$5+'MelaPricing Model'!$J55*J$5+'MelaPricing Model'!$K55*K$5),0)</f>
        <v>0</v>
      </c>
      <c r="N55" s="29">
        <f>IF('MelaPricing Model'!$E55=TRUE,1,0)</f>
        <v>0</v>
      </c>
    </row>
    <row r="56" spans="1:14" s="3" customFormat="1" ht="27.75" customHeight="1">
      <c r="A56" s="23">
        <v>50</v>
      </c>
      <c r="B56" s="99"/>
      <c r="C56" s="50" t="s">
        <v>62</v>
      </c>
      <c r="D56" s="61"/>
      <c r="E56" s="34" t="b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64">
        <v>0</v>
      </c>
      <c r="L56" s="68">
        <f>IF('MelaPricing Model'!$E56=TRUE,SUM('MelaPricing Model'!$F56:$K56,),0)</f>
        <v>0</v>
      </c>
      <c r="M56" s="69">
        <f>IF('MelaPricing Model'!$E56=TRUE,('MelaPricing Model'!$F56*F$5+'MelaPricing Model'!$G56*G$5+'MelaPricing Model'!$H56*H$5+'MelaPricing Model'!$I56*I$5+'MelaPricing Model'!$J56*J$5+'MelaPricing Model'!$K56*K$5),0)</f>
        <v>0</v>
      </c>
      <c r="N56" s="29">
        <f>IF('MelaPricing Model'!$E56=TRUE,1,0)</f>
        <v>0</v>
      </c>
    </row>
    <row r="57" spans="1:14" s="3" customFormat="1" ht="27.75" customHeight="1">
      <c r="A57" s="23">
        <v>51</v>
      </c>
      <c r="B57" s="99"/>
      <c r="C57" s="50" t="s">
        <v>63</v>
      </c>
      <c r="D57" s="61"/>
      <c r="E57" s="34" t="b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63">
        <v>0</v>
      </c>
      <c r="L57" s="68">
        <f>IF('MelaPricing Model'!$E57=TRUE,SUM('MelaPricing Model'!$F57:$K57,),0)</f>
        <v>0</v>
      </c>
      <c r="M57" s="69">
        <f>IF('MelaPricing Model'!$E57=TRUE,('MelaPricing Model'!$F57*F$5+'MelaPricing Model'!$G57*G$5+'MelaPricing Model'!$H57*H$5+'MelaPricing Model'!$I57*I$5+'MelaPricing Model'!$J57*J$5+'MelaPricing Model'!$K57*K$5),0)</f>
        <v>0</v>
      </c>
      <c r="N57" s="29">
        <f>IF('MelaPricing Model'!$E57=TRUE,1,0)</f>
        <v>0</v>
      </c>
    </row>
    <row r="58" spans="1:14" s="3" customFormat="1" ht="27.75" customHeight="1">
      <c r="A58" s="23">
        <v>52</v>
      </c>
      <c r="B58" s="99"/>
      <c r="C58" s="50" t="s">
        <v>64</v>
      </c>
      <c r="D58" s="61"/>
      <c r="E58" s="34" t="b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64">
        <v>0</v>
      </c>
      <c r="L58" s="68">
        <f>IF('MelaPricing Model'!$E58=TRUE,SUM('MelaPricing Model'!$F58:$K58,),0)</f>
        <v>0</v>
      </c>
      <c r="M58" s="69">
        <f>IF('MelaPricing Model'!$E58=TRUE,('MelaPricing Model'!$F58*F$5+'MelaPricing Model'!$G58*G$5+'MelaPricing Model'!$H58*H$5+'MelaPricing Model'!$I58*I$5+'MelaPricing Model'!$J58*J$5+'MelaPricing Model'!$K58*K$5),0)</f>
        <v>0</v>
      </c>
      <c r="N58" s="29">
        <f>IF('MelaPricing Model'!$E58=TRUE,1,0)</f>
        <v>0</v>
      </c>
    </row>
    <row r="59" spans="1:14" s="3" customFormat="1" ht="27.75" customHeight="1">
      <c r="A59" s="23">
        <v>53</v>
      </c>
      <c r="B59" s="99"/>
      <c r="C59" s="50" t="s">
        <v>65</v>
      </c>
      <c r="D59" s="61"/>
      <c r="E59" s="34" t="b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63">
        <v>0</v>
      </c>
      <c r="L59" s="68">
        <f>IF('MelaPricing Model'!$E59=TRUE,SUM('MelaPricing Model'!$F59:$K59,),0)</f>
        <v>0</v>
      </c>
      <c r="M59" s="69">
        <f>IF('MelaPricing Model'!$E59=TRUE,('MelaPricing Model'!$F59*F$5+'MelaPricing Model'!$G59*G$5+'MelaPricing Model'!$H59*H$5+'MelaPricing Model'!$I59*I$5+'MelaPricing Model'!$J59*J$5+'MelaPricing Model'!$K59*K$5),0)</f>
        <v>0</v>
      </c>
      <c r="N59" s="29">
        <f>IF('MelaPricing Model'!$E59=TRUE,1,0)</f>
        <v>0</v>
      </c>
    </row>
    <row r="60" spans="1:14" s="3" customFormat="1" ht="27.75" customHeight="1" thickBot="1">
      <c r="A60" s="23">
        <v>54</v>
      </c>
      <c r="B60" s="100"/>
      <c r="C60" s="51" t="s">
        <v>66</v>
      </c>
      <c r="D60" s="61"/>
      <c r="E60" s="34" t="b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64">
        <v>0</v>
      </c>
      <c r="L60" s="68">
        <f>IF('MelaPricing Model'!$E60=TRUE,SUM('MelaPricing Model'!$F60:$K60,),0)</f>
        <v>0</v>
      </c>
      <c r="M60" s="69">
        <f>IF('MelaPricing Model'!$E60=TRUE,('MelaPricing Model'!$F60*F$5+'MelaPricing Model'!$G60*G$5+'MelaPricing Model'!$H60*H$5+'MelaPricing Model'!$I60*I$5+'MelaPricing Model'!$J60*J$5+'MelaPricing Model'!$K60*K$5),0)</f>
        <v>0</v>
      </c>
      <c r="N60" s="29">
        <f>IF('MelaPricing Model'!$E60=TRUE,1,0)</f>
        <v>0</v>
      </c>
    </row>
    <row r="61" spans="1:14" s="3" customFormat="1" ht="27.75" customHeight="1">
      <c r="A61" s="23">
        <v>55</v>
      </c>
      <c r="B61" s="93" t="s">
        <v>107</v>
      </c>
      <c r="C61" s="55" t="s">
        <v>73</v>
      </c>
      <c r="D61" s="61"/>
      <c r="E61" s="34" t="b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63">
        <v>0</v>
      </c>
      <c r="L61" s="68">
        <f>IF('MelaPricing Model'!$E61=TRUE,SUM('MelaPricing Model'!$F61:$K61,),0)</f>
        <v>0</v>
      </c>
      <c r="M61" s="69">
        <f>IF('MelaPricing Model'!$E61=TRUE,('MelaPricing Model'!$F61*F$5+'MelaPricing Model'!$G61*G$5+'MelaPricing Model'!$H61*H$5+'MelaPricing Model'!$I61*I$5+'MelaPricing Model'!$J61*J$5+'MelaPricing Model'!$K61*K$5),0)</f>
        <v>0</v>
      </c>
      <c r="N61" s="29">
        <f>IF('MelaPricing Model'!$E61=TRUE,1,0)</f>
        <v>0</v>
      </c>
    </row>
    <row r="62" spans="1:14" s="3" customFormat="1" ht="27.75" customHeight="1">
      <c r="A62" s="23">
        <v>56</v>
      </c>
      <c r="B62" s="94"/>
      <c r="C62" s="56" t="s">
        <v>74</v>
      </c>
      <c r="D62" s="61"/>
      <c r="E62" s="34" t="b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64">
        <v>0</v>
      </c>
      <c r="L62" s="68">
        <f>IF('MelaPricing Model'!$E62=TRUE,SUM('MelaPricing Model'!$F62:$K62,),0)</f>
        <v>0</v>
      </c>
      <c r="M62" s="69">
        <f>IF('MelaPricing Model'!$E62=TRUE,('MelaPricing Model'!$F62*F$5+'MelaPricing Model'!$G62*G$5+'MelaPricing Model'!$H62*H$5+'MelaPricing Model'!$I62*I$5+'MelaPricing Model'!$J62*J$5+'MelaPricing Model'!$K62*K$5),0)</f>
        <v>0</v>
      </c>
      <c r="N62" s="29">
        <f>IF('MelaPricing Model'!$E62=TRUE,1,0)</f>
        <v>0</v>
      </c>
    </row>
    <row r="63" spans="1:14" s="3" customFormat="1" ht="27.75" customHeight="1">
      <c r="A63" s="23">
        <v>57</v>
      </c>
      <c r="B63" s="94"/>
      <c r="C63" s="56" t="s">
        <v>75</v>
      </c>
      <c r="D63" s="61"/>
      <c r="E63" s="34" t="b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63">
        <v>0</v>
      </c>
      <c r="L63" s="68">
        <f>IF('MelaPricing Model'!$E63=TRUE,SUM('MelaPricing Model'!$F63:$K63,),0)</f>
        <v>0</v>
      </c>
      <c r="M63" s="69">
        <f>IF('MelaPricing Model'!$E63=TRUE,('MelaPricing Model'!$F63*F$5+'MelaPricing Model'!$G63*G$5+'MelaPricing Model'!$H63*H$5+'MelaPricing Model'!$I63*I$5+'MelaPricing Model'!$J63*J$5+'MelaPricing Model'!$K63*K$5),0)</f>
        <v>0</v>
      </c>
      <c r="N63" s="29">
        <f>IF('MelaPricing Model'!$E63=TRUE,1,0)</f>
        <v>0</v>
      </c>
    </row>
    <row r="64" spans="1:14" s="3" customFormat="1" ht="27.75" customHeight="1" thickBot="1">
      <c r="A64" s="23">
        <v>58</v>
      </c>
      <c r="B64" s="95"/>
      <c r="C64" s="57" t="s">
        <v>76</v>
      </c>
      <c r="D64" s="61"/>
      <c r="E64" s="34" t="b">
        <v>0</v>
      </c>
      <c r="F64" s="27"/>
      <c r="G64" s="27">
        <v>0</v>
      </c>
      <c r="H64" s="27">
        <v>0</v>
      </c>
      <c r="I64" s="27">
        <v>0</v>
      </c>
      <c r="J64" s="27">
        <v>0</v>
      </c>
      <c r="K64" s="64"/>
      <c r="L64" s="68">
        <f>IF('MelaPricing Model'!$E64=TRUE,SUM('MelaPricing Model'!$F64:$K64,),0)</f>
        <v>0</v>
      </c>
      <c r="M64" s="69">
        <f>IF('MelaPricing Model'!$E64=TRUE,('MelaPricing Model'!$F64*F$5+'MelaPricing Model'!$G64*G$5+'MelaPricing Model'!$H64*H$5+'MelaPricing Model'!$I64*I$5+'MelaPricing Model'!$J64*J$5+'MelaPricing Model'!$K64*K$5),0)</f>
        <v>0</v>
      </c>
      <c r="N64" s="29">
        <f>IF('MelaPricing Model'!$E64=TRUE,1,0)</f>
        <v>0</v>
      </c>
    </row>
    <row r="65" spans="1:14" s="16" customFormat="1" ht="27.75" customHeight="1" thickBot="1">
      <c r="A65" s="17"/>
      <c r="C65" s="58" t="s">
        <v>91</v>
      </c>
      <c r="D65" s="62"/>
      <c r="E65" s="35"/>
      <c r="F65" s="25">
        <f aca="true" t="shared" si="0" ref="F65:K65">SUMPRODUCT(F7:F64,$N7:$N64)</f>
        <v>0</v>
      </c>
      <c r="G65" s="25">
        <f t="shared" si="0"/>
        <v>0</v>
      </c>
      <c r="H65" s="25">
        <f t="shared" si="0"/>
        <v>0</v>
      </c>
      <c r="I65" s="25">
        <f t="shared" si="0"/>
        <v>0</v>
      </c>
      <c r="J65" s="25">
        <f t="shared" si="0"/>
        <v>0</v>
      </c>
      <c r="K65" s="25">
        <f t="shared" si="0"/>
        <v>0</v>
      </c>
      <c r="L65" s="67">
        <f>SUBTOTAL(109,L7:L64)</f>
        <v>0</v>
      </c>
      <c r="M65" s="37" t="s">
        <v>99</v>
      </c>
      <c r="N65" s="77">
        <f>IF('MelaPricing Model'!$E65=TRUE,1,0)</f>
        <v>0</v>
      </c>
    </row>
    <row r="66" spans="1:14" s="40" customFormat="1" ht="27.75" customHeight="1" thickBot="1">
      <c r="A66" s="39"/>
      <c r="C66" s="41" t="s">
        <v>90</v>
      </c>
      <c r="D66" s="60"/>
      <c r="E66" s="42"/>
      <c r="F66" s="43">
        <f aca="true" t="shared" si="1" ref="F66:K66">F65*F5</f>
        <v>0</v>
      </c>
      <c r="G66" s="43">
        <f t="shared" si="1"/>
        <v>0</v>
      </c>
      <c r="H66" s="43">
        <f t="shared" si="1"/>
        <v>0</v>
      </c>
      <c r="I66" s="43">
        <f t="shared" si="1"/>
        <v>0</v>
      </c>
      <c r="J66" s="43">
        <f t="shared" si="1"/>
        <v>0</v>
      </c>
      <c r="K66" s="43">
        <f t="shared" si="1"/>
        <v>0</v>
      </c>
      <c r="L66" s="44" t="s">
        <v>100</v>
      </c>
      <c r="M66" s="38">
        <f>SUBTOTAL(109,M7:M64)</f>
        <v>0</v>
      </c>
      <c r="N66" s="71"/>
    </row>
    <row r="67" spans="1:14" s="3" customFormat="1" ht="30" customHeight="1">
      <c r="A67" s="17"/>
      <c r="C67" s="18"/>
      <c r="E67" s="17"/>
      <c r="L67" s="2"/>
      <c r="M67" s="36"/>
      <c r="N67" s="2"/>
    </row>
    <row r="68" spans="1:14" s="3" customFormat="1" ht="30" customHeight="1">
      <c r="A68" s="17"/>
      <c r="C68" s="18"/>
      <c r="E68" s="17"/>
      <c r="L68" s="2"/>
      <c r="M68" s="36"/>
      <c r="N68" s="28"/>
    </row>
    <row r="69" spans="1:14" s="3" customFormat="1" ht="30" customHeight="1">
      <c r="A69" s="17"/>
      <c r="C69" s="18"/>
      <c r="E69" s="17"/>
      <c r="L69" s="2"/>
      <c r="M69" s="36"/>
      <c r="N69" s="28"/>
    </row>
    <row r="70" spans="1:14" s="3" customFormat="1" ht="30" customHeight="1">
      <c r="A70" s="17"/>
      <c r="C70" s="18"/>
      <c r="E70" s="17"/>
      <c r="L70" s="2"/>
      <c r="M70" s="36"/>
      <c r="N70" s="28"/>
    </row>
    <row r="71" spans="1:14" s="3" customFormat="1" ht="24.75" customHeight="1">
      <c r="A71" s="17"/>
      <c r="C71" s="18"/>
      <c r="E71" s="17"/>
      <c r="L71" s="2"/>
      <c r="M71" s="36"/>
      <c r="N71" s="28"/>
    </row>
    <row r="72" spans="1:14" s="3" customFormat="1" ht="24.75" customHeight="1">
      <c r="A72" s="17"/>
      <c r="C72" s="18"/>
      <c r="E72" s="17"/>
      <c r="L72" s="2"/>
      <c r="M72" s="36"/>
      <c r="N72" s="28"/>
    </row>
    <row r="73" spans="1:14" s="3" customFormat="1" ht="24.75" customHeight="1">
      <c r="A73" s="17"/>
      <c r="C73" s="18"/>
      <c r="E73" s="17"/>
      <c r="L73" s="2"/>
      <c r="M73" s="36"/>
      <c r="N73" s="28"/>
    </row>
    <row r="74" spans="1:14" s="3" customFormat="1" ht="24.75" customHeight="1">
      <c r="A74" s="17"/>
      <c r="C74" s="18"/>
      <c r="E74" s="17"/>
      <c r="L74" s="2"/>
      <c r="M74" s="36"/>
      <c r="N74" s="28"/>
    </row>
    <row r="75" spans="1:14" s="3" customFormat="1" ht="24.75" customHeight="1">
      <c r="A75" s="17"/>
      <c r="C75" s="18"/>
      <c r="E75" s="17"/>
      <c r="L75" s="2"/>
      <c r="M75" s="36"/>
      <c r="N75" s="28"/>
    </row>
    <row r="76" spans="1:14" s="3" customFormat="1" ht="24.75" customHeight="1">
      <c r="A76" s="17"/>
      <c r="C76" s="18"/>
      <c r="E76" s="17"/>
      <c r="L76" s="2"/>
      <c r="M76" s="36"/>
      <c r="N76" s="28"/>
    </row>
    <row r="77" spans="1:14" s="3" customFormat="1" ht="24.75" customHeight="1">
      <c r="A77" s="17"/>
      <c r="C77" s="18"/>
      <c r="E77" s="17"/>
      <c r="L77" s="2"/>
      <c r="M77" s="36"/>
      <c r="N77" s="28"/>
    </row>
    <row r="78" spans="1:14" s="3" customFormat="1" ht="24.75" customHeight="1">
      <c r="A78" s="17"/>
      <c r="C78" s="18"/>
      <c r="E78" s="17"/>
      <c r="L78" s="2"/>
      <c r="M78" s="36"/>
      <c r="N78" s="28"/>
    </row>
    <row r="79" spans="1:14" s="3" customFormat="1" ht="24.75" customHeight="1">
      <c r="A79" s="17"/>
      <c r="C79" s="18"/>
      <c r="E79" s="17"/>
      <c r="L79" s="2"/>
      <c r="M79" s="36"/>
      <c r="N79" s="28"/>
    </row>
    <row r="80" spans="1:14" s="3" customFormat="1" ht="24.75" customHeight="1">
      <c r="A80" s="17"/>
      <c r="C80" s="18"/>
      <c r="E80" s="17"/>
      <c r="L80" s="2"/>
      <c r="M80" s="36"/>
      <c r="N80" s="28"/>
    </row>
    <row r="81" spans="1:14" s="3" customFormat="1" ht="24.75" customHeight="1">
      <c r="A81" s="17"/>
      <c r="C81" s="18"/>
      <c r="E81" s="17"/>
      <c r="L81" s="2"/>
      <c r="M81" s="36"/>
      <c r="N81" s="28"/>
    </row>
    <row r="82" spans="1:14" s="3" customFormat="1" ht="24.75" customHeight="1">
      <c r="A82" s="17"/>
      <c r="C82" s="18"/>
      <c r="E82" s="17"/>
      <c r="L82" s="2"/>
      <c r="M82" s="36"/>
      <c r="N82" s="28"/>
    </row>
    <row r="83" spans="1:14" s="3" customFormat="1" ht="24.75" customHeight="1">
      <c r="A83" s="17"/>
      <c r="C83" s="18"/>
      <c r="E83" s="17"/>
      <c r="L83" s="2"/>
      <c r="M83" s="36"/>
      <c r="N83" s="28"/>
    </row>
    <row r="84" spans="1:14" s="3" customFormat="1" ht="24.75" customHeight="1">
      <c r="A84" s="17"/>
      <c r="C84" s="18"/>
      <c r="E84" s="17"/>
      <c r="L84" s="2"/>
      <c r="M84" s="36"/>
      <c r="N84" s="28"/>
    </row>
    <row r="85" spans="1:14" s="3" customFormat="1" ht="24.75" customHeight="1">
      <c r="A85" s="17"/>
      <c r="C85" s="18"/>
      <c r="E85" s="17"/>
      <c r="L85" s="2"/>
      <c r="M85" s="36"/>
      <c r="N85" s="28"/>
    </row>
    <row r="86" spans="1:14" s="3" customFormat="1" ht="24.75" customHeight="1">
      <c r="A86" s="17"/>
      <c r="C86" s="18"/>
      <c r="E86" s="17"/>
      <c r="L86" s="2"/>
      <c r="M86" s="36"/>
      <c r="N86" s="28"/>
    </row>
    <row r="87" spans="1:14" s="3" customFormat="1" ht="24.75" customHeight="1">
      <c r="A87" s="17"/>
      <c r="C87" s="18"/>
      <c r="E87" s="17"/>
      <c r="L87" s="2"/>
      <c r="M87" s="36"/>
      <c r="N87" s="28"/>
    </row>
    <row r="88" spans="1:14" s="3" customFormat="1" ht="24.75" customHeight="1">
      <c r="A88" s="17"/>
      <c r="C88" s="18"/>
      <c r="E88" s="17"/>
      <c r="L88" s="2"/>
      <c r="M88" s="36"/>
      <c r="N88" s="28"/>
    </row>
    <row r="89" spans="1:14" s="3" customFormat="1" ht="24.75" customHeight="1">
      <c r="A89" s="17"/>
      <c r="C89" s="18"/>
      <c r="E89" s="17"/>
      <c r="L89" s="2"/>
      <c r="M89" s="36"/>
      <c r="N89" s="28"/>
    </row>
    <row r="90" spans="1:14" s="3" customFormat="1" ht="24.75" customHeight="1">
      <c r="A90" s="17"/>
      <c r="C90" s="18"/>
      <c r="E90" s="17"/>
      <c r="L90" s="2"/>
      <c r="M90" s="36"/>
      <c r="N90" s="28"/>
    </row>
    <row r="91" spans="1:14" s="3" customFormat="1" ht="24.75" customHeight="1">
      <c r="A91" s="17"/>
      <c r="C91" s="18"/>
      <c r="E91" s="17"/>
      <c r="L91" s="2"/>
      <c r="M91" s="36"/>
      <c r="N91" s="28"/>
    </row>
    <row r="92" spans="1:14" s="3" customFormat="1" ht="24.75" customHeight="1">
      <c r="A92" s="17"/>
      <c r="C92" s="18"/>
      <c r="E92" s="17"/>
      <c r="L92" s="2"/>
      <c r="M92" s="36"/>
      <c r="N92" s="28"/>
    </row>
    <row r="93" spans="1:14" s="3" customFormat="1" ht="24.75" customHeight="1">
      <c r="A93" s="17"/>
      <c r="C93" s="18"/>
      <c r="E93" s="17"/>
      <c r="L93" s="2"/>
      <c r="M93" s="36"/>
      <c r="N93" s="28"/>
    </row>
    <row r="94" spans="1:14" s="3" customFormat="1" ht="24.75" customHeight="1">
      <c r="A94" s="17"/>
      <c r="C94" s="18"/>
      <c r="E94" s="17"/>
      <c r="L94" s="2"/>
      <c r="M94" s="36"/>
      <c r="N94" s="28"/>
    </row>
    <row r="95" spans="1:14" s="3" customFormat="1" ht="24.75" customHeight="1">
      <c r="A95" s="17"/>
      <c r="C95" s="18"/>
      <c r="E95" s="17"/>
      <c r="L95" s="2"/>
      <c r="M95" s="36"/>
      <c r="N95" s="28"/>
    </row>
    <row r="96" spans="1:14" s="3" customFormat="1" ht="24.75" customHeight="1">
      <c r="A96" s="17"/>
      <c r="C96" s="18"/>
      <c r="E96" s="17"/>
      <c r="L96" s="2"/>
      <c r="M96" s="36"/>
      <c r="N96" s="28"/>
    </row>
    <row r="97" spans="1:14" s="3" customFormat="1" ht="24.75" customHeight="1">
      <c r="A97" s="17"/>
      <c r="C97" s="18"/>
      <c r="E97" s="17"/>
      <c r="L97" s="2"/>
      <c r="M97" s="36"/>
      <c r="N97" s="28"/>
    </row>
    <row r="98" spans="1:14" s="3" customFormat="1" ht="24.75" customHeight="1">
      <c r="A98" s="17"/>
      <c r="C98" s="18"/>
      <c r="E98" s="17"/>
      <c r="L98" s="2"/>
      <c r="M98" s="36"/>
      <c r="N98" s="28"/>
    </row>
    <row r="99" spans="1:14" s="3" customFormat="1" ht="24.75" customHeight="1">
      <c r="A99" s="17"/>
      <c r="C99" s="18"/>
      <c r="E99" s="17"/>
      <c r="L99" s="2"/>
      <c r="M99" s="36"/>
      <c r="N99" s="28"/>
    </row>
    <row r="100" spans="1:14" s="3" customFormat="1" ht="24.75" customHeight="1">
      <c r="A100" s="17"/>
      <c r="C100" s="18"/>
      <c r="E100" s="17"/>
      <c r="L100" s="2"/>
      <c r="M100" s="36"/>
      <c r="N100" s="28"/>
    </row>
    <row r="101" spans="1:14" s="3" customFormat="1" ht="24.75" customHeight="1">
      <c r="A101" s="17"/>
      <c r="C101" s="18"/>
      <c r="E101" s="17"/>
      <c r="L101" s="2"/>
      <c r="M101" s="36"/>
      <c r="N101" s="28"/>
    </row>
    <row r="102" spans="1:14" s="3" customFormat="1" ht="24.75" customHeight="1">
      <c r="A102" s="17"/>
      <c r="C102" s="18"/>
      <c r="E102" s="17"/>
      <c r="L102" s="2"/>
      <c r="M102" s="36"/>
      <c r="N102" s="28"/>
    </row>
    <row r="103" spans="1:14" s="3" customFormat="1" ht="24.75" customHeight="1">
      <c r="A103" s="17"/>
      <c r="C103" s="18"/>
      <c r="E103" s="17"/>
      <c r="L103" s="2"/>
      <c r="M103" s="36"/>
      <c r="N103" s="28"/>
    </row>
    <row r="104" spans="1:14" s="3" customFormat="1" ht="24.75" customHeight="1">
      <c r="A104" s="17"/>
      <c r="C104" s="18"/>
      <c r="E104" s="17"/>
      <c r="L104" s="2"/>
      <c r="M104" s="36"/>
      <c r="N104" s="28"/>
    </row>
    <row r="105" spans="1:14" s="3" customFormat="1" ht="24.75" customHeight="1">
      <c r="A105" s="17"/>
      <c r="C105" s="18"/>
      <c r="E105" s="17"/>
      <c r="L105" s="2"/>
      <c r="M105" s="36"/>
      <c r="N105" s="28"/>
    </row>
    <row r="106" spans="1:14" s="3" customFormat="1" ht="24.75" customHeight="1">
      <c r="A106" s="17"/>
      <c r="C106" s="18"/>
      <c r="E106" s="17"/>
      <c r="L106" s="2"/>
      <c r="M106" s="36"/>
      <c r="N106" s="28"/>
    </row>
    <row r="107" spans="1:14" s="3" customFormat="1" ht="24.75" customHeight="1">
      <c r="A107" s="17"/>
      <c r="C107" s="18"/>
      <c r="E107" s="17"/>
      <c r="L107" s="2"/>
      <c r="M107" s="36"/>
      <c r="N107" s="28"/>
    </row>
    <row r="108" spans="1:14" s="3" customFormat="1" ht="24.75" customHeight="1">
      <c r="A108" s="17"/>
      <c r="C108" s="18"/>
      <c r="E108" s="17"/>
      <c r="L108" s="2"/>
      <c r="M108" s="36"/>
      <c r="N108" s="28"/>
    </row>
    <row r="109" spans="1:14" s="3" customFormat="1" ht="24.75" customHeight="1">
      <c r="A109" s="17"/>
      <c r="C109" s="18"/>
      <c r="E109" s="17"/>
      <c r="L109" s="2"/>
      <c r="M109" s="36"/>
      <c r="N109" s="28"/>
    </row>
    <row r="110" spans="1:14" s="3" customFormat="1" ht="24.75" customHeight="1">
      <c r="A110" s="17"/>
      <c r="C110" s="18"/>
      <c r="E110" s="17"/>
      <c r="L110" s="2"/>
      <c r="M110" s="36"/>
      <c r="N110" s="28"/>
    </row>
    <row r="111" spans="1:14" s="3" customFormat="1" ht="24.75" customHeight="1">
      <c r="A111" s="17"/>
      <c r="C111" s="18"/>
      <c r="E111" s="17"/>
      <c r="L111" s="2"/>
      <c r="M111" s="36"/>
      <c r="N111" s="28"/>
    </row>
    <row r="112" spans="1:14" s="3" customFormat="1" ht="24.75" customHeight="1">
      <c r="A112" s="17"/>
      <c r="C112" s="18"/>
      <c r="E112" s="17"/>
      <c r="L112" s="2"/>
      <c r="M112" s="36"/>
      <c r="N112" s="28"/>
    </row>
    <row r="113" spans="1:14" s="3" customFormat="1" ht="24.75" customHeight="1">
      <c r="A113" s="17"/>
      <c r="C113" s="18"/>
      <c r="E113" s="17"/>
      <c r="L113" s="2"/>
      <c r="M113" s="36"/>
      <c r="N113" s="28"/>
    </row>
    <row r="114" spans="1:14" s="3" customFormat="1" ht="24.75" customHeight="1">
      <c r="A114" s="17"/>
      <c r="C114" s="18"/>
      <c r="E114" s="17"/>
      <c r="L114" s="2"/>
      <c r="M114" s="36"/>
      <c r="N114" s="28"/>
    </row>
    <row r="115" spans="1:14" s="3" customFormat="1" ht="24.75" customHeight="1">
      <c r="A115" s="17"/>
      <c r="C115" s="18"/>
      <c r="E115" s="17"/>
      <c r="L115" s="2"/>
      <c r="M115" s="36"/>
      <c r="N115" s="28"/>
    </row>
    <row r="116" spans="1:14" s="3" customFormat="1" ht="24.75" customHeight="1">
      <c r="A116" s="17"/>
      <c r="C116" s="18"/>
      <c r="E116" s="17"/>
      <c r="L116" s="2"/>
      <c r="M116" s="36"/>
      <c r="N116" s="28"/>
    </row>
    <row r="117" spans="1:14" s="3" customFormat="1" ht="24.75" customHeight="1">
      <c r="A117" s="17"/>
      <c r="C117" s="18"/>
      <c r="E117" s="17"/>
      <c r="L117" s="2"/>
      <c r="M117" s="36"/>
      <c r="N117" s="28"/>
    </row>
    <row r="118" spans="1:14" s="3" customFormat="1" ht="24.75" customHeight="1">
      <c r="A118" s="17"/>
      <c r="C118" s="18"/>
      <c r="E118" s="17"/>
      <c r="L118" s="2"/>
      <c r="M118" s="36"/>
      <c r="N118" s="28"/>
    </row>
    <row r="119" spans="4:8" ht="24.75" customHeight="1">
      <c r="D119" s="4"/>
      <c r="F119" s="4"/>
      <c r="G119" s="4"/>
      <c r="H119" s="4"/>
    </row>
    <row r="120" spans="4:8" ht="24.75" customHeight="1">
      <c r="D120" s="4"/>
      <c r="F120" s="4"/>
      <c r="G120" s="4"/>
      <c r="H120" s="4"/>
    </row>
    <row r="121" spans="4:8" ht="24.75" customHeight="1">
      <c r="D121" s="4"/>
      <c r="F121" s="4"/>
      <c r="G121" s="4"/>
      <c r="H121" s="4"/>
    </row>
    <row r="122" spans="4:8" ht="24.75" customHeight="1">
      <c r="D122" s="4"/>
      <c r="F122" s="4"/>
      <c r="G122" s="4"/>
      <c r="H122" s="4"/>
    </row>
    <row r="123" spans="4:8" ht="24.75" customHeight="1">
      <c r="D123" s="4"/>
      <c r="F123" s="4"/>
      <c r="G123" s="4"/>
      <c r="H123" s="4"/>
    </row>
    <row r="124" spans="4:8" ht="24.75" customHeight="1">
      <c r="D124" s="4"/>
      <c r="F124" s="4"/>
      <c r="G124" s="4"/>
      <c r="H124" s="4"/>
    </row>
    <row r="125" spans="4:8" ht="24.75" customHeight="1">
      <c r="D125" s="4"/>
      <c r="F125" s="4"/>
      <c r="G125" s="4"/>
      <c r="H125" s="4"/>
    </row>
    <row r="126" spans="4:8" ht="24.75" customHeight="1">
      <c r="D126" s="4"/>
      <c r="F126" s="4"/>
      <c r="G126" s="4"/>
      <c r="H126" s="4"/>
    </row>
    <row r="127" spans="4:8" ht="24.75" customHeight="1">
      <c r="D127" s="4"/>
      <c r="F127" s="4"/>
      <c r="G127" s="4"/>
      <c r="H127" s="4"/>
    </row>
    <row r="128" spans="4:8" ht="24.75" customHeight="1">
      <c r="D128" s="4"/>
      <c r="F128" s="4"/>
      <c r="G128" s="4"/>
      <c r="H128" s="4"/>
    </row>
    <row r="129" spans="4:8" ht="24.75" customHeight="1">
      <c r="D129" s="4"/>
      <c r="F129" s="4"/>
      <c r="G129" s="4"/>
      <c r="H129" s="4"/>
    </row>
    <row r="130" spans="4:8" ht="24.75" customHeight="1">
      <c r="D130" s="4"/>
      <c r="F130" s="4"/>
      <c r="G130" s="4"/>
      <c r="H130" s="4"/>
    </row>
    <row r="131" spans="4:8" ht="24.75" customHeight="1">
      <c r="D131" s="4"/>
      <c r="F131" s="4"/>
      <c r="G131" s="4"/>
      <c r="H131" s="4"/>
    </row>
    <row r="132" spans="4:8" ht="24.75" customHeight="1">
      <c r="D132" s="4"/>
      <c r="F132" s="4"/>
      <c r="G132" s="4"/>
      <c r="H132" s="4"/>
    </row>
    <row r="133" spans="4:8" ht="24.75" customHeight="1">
      <c r="D133" s="4"/>
      <c r="F133" s="4"/>
      <c r="G133" s="4"/>
      <c r="H133" s="4"/>
    </row>
    <row r="134" spans="4:8" ht="24.75" customHeight="1">
      <c r="D134" s="4"/>
      <c r="F134" s="4"/>
      <c r="G134" s="4"/>
      <c r="H134" s="4"/>
    </row>
    <row r="135" spans="4:8" ht="24.75" customHeight="1">
      <c r="D135" s="4"/>
      <c r="F135" s="4"/>
      <c r="G135" s="4"/>
      <c r="H135" s="4"/>
    </row>
    <row r="136" spans="4:8" ht="24.75" customHeight="1">
      <c r="D136" s="4"/>
      <c r="F136" s="4"/>
      <c r="G136" s="4"/>
      <c r="H136" s="4"/>
    </row>
    <row r="137" spans="4:8" ht="24.75" customHeight="1">
      <c r="D137" s="4"/>
      <c r="F137" s="4"/>
      <c r="G137" s="4"/>
      <c r="H137" s="4"/>
    </row>
    <row r="138" spans="4:8" ht="24.75" customHeight="1">
      <c r="D138" s="4"/>
      <c r="F138" s="4"/>
      <c r="G138" s="4"/>
      <c r="H138" s="4"/>
    </row>
    <row r="139" spans="4:8" ht="24.75" customHeight="1">
      <c r="D139" s="4"/>
      <c r="F139" s="4"/>
      <c r="G139" s="4"/>
      <c r="H139" s="4"/>
    </row>
    <row r="140" spans="4:8" ht="24.75" customHeight="1">
      <c r="D140" s="4"/>
      <c r="F140" s="4"/>
      <c r="G140" s="4"/>
      <c r="H140" s="4"/>
    </row>
    <row r="141" spans="4:8" ht="24.75" customHeight="1">
      <c r="D141" s="4"/>
      <c r="F141" s="4"/>
      <c r="G141" s="4"/>
      <c r="H141" s="4"/>
    </row>
    <row r="142" spans="4:8" ht="24.75" customHeight="1">
      <c r="D142" s="4"/>
      <c r="F142" s="4"/>
      <c r="G142" s="4"/>
      <c r="H142" s="4"/>
    </row>
    <row r="143" spans="4:8" ht="24.75" customHeight="1">
      <c r="D143" s="4"/>
      <c r="F143" s="4"/>
      <c r="G143" s="4"/>
      <c r="H143" s="4"/>
    </row>
    <row r="144" spans="4:8" ht="24.75" customHeight="1">
      <c r="D144" s="4"/>
      <c r="F144" s="4"/>
      <c r="G144" s="4"/>
      <c r="H144" s="4"/>
    </row>
    <row r="145" spans="4:8" ht="24.75" customHeight="1">
      <c r="D145" s="4"/>
      <c r="F145" s="4"/>
      <c r="G145" s="4"/>
      <c r="H145" s="4"/>
    </row>
    <row r="146" spans="4:8" ht="24.75" customHeight="1">
      <c r="D146" s="4"/>
      <c r="F146" s="4"/>
      <c r="G146" s="4"/>
      <c r="H146" s="4"/>
    </row>
    <row r="147" spans="4:8" ht="24.75" customHeight="1">
      <c r="D147" s="4"/>
      <c r="F147" s="4"/>
      <c r="G147" s="4"/>
      <c r="H147" s="4"/>
    </row>
    <row r="148" spans="4:8" ht="24.75" customHeight="1">
      <c r="D148" s="4"/>
      <c r="F148" s="4"/>
      <c r="G148" s="4"/>
      <c r="H148" s="4"/>
    </row>
    <row r="149" spans="4:8" ht="24.75" customHeight="1">
      <c r="D149" s="4"/>
      <c r="F149" s="4"/>
      <c r="G149" s="4"/>
      <c r="H149" s="4"/>
    </row>
    <row r="150" spans="4:8" ht="24.75" customHeight="1">
      <c r="D150" s="4"/>
      <c r="F150" s="4"/>
      <c r="G150" s="4"/>
      <c r="H150" s="4"/>
    </row>
    <row r="151" spans="4:8" ht="24.75" customHeight="1">
      <c r="D151" s="4"/>
      <c r="F151" s="4"/>
      <c r="G151" s="4"/>
      <c r="H151" s="4"/>
    </row>
    <row r="152" spans="4:8" ht="24.75" customHeight="1">
      <c r="D152" s="4"/>
      <c r="F152" s="4"/>
      <c r="G152" s="4"/>
      <c r="H152" s="4"/>
    </row>
    <row r="153" spans="4:8" ht="24.75" customHeight="1">
      <c r="D153" s="4"/>
      <c r="F153" s="4"/>
      <c r="G153" s="4"/>
      <c r="H153" s="4"/>
    </row>
    <row r="154" spans="4:8" ht="24.75" customHeight="1">
      <c r="D154" s="4"/>
      <c r="F154" s="4"/>
      <c r="G154" s="4"/>
      <c r="H154" s="4"/>
    </row>
    <row r="155" spans="4:8" ht="24.75" customHeight="1">
      <c r="D155" s="4"/>
      <c r="F155" s="4"/>
      <c r="G155" s="4"/>
      <c r="H155" s="4"/>
    </row>
    <row r="156" spans="4:8" ht="24.75" customHeight="1">
      <c r="D156" s="4"/>
      <c r="F156" s="4"/>
      <c r="G156" s="4"/>
      <c r="H156" s="4"/>
    </row>
    <row r="157" spans="4:8" ht="24.75" customHeight="1">
      <c r="D157" s="4"/>
      <c r="F157" s="4"/>
      <c r="G157" s="4"/>
      <c r="H157" s="4"/>
    </row>
    <row r="158" spans="4:8" ht="24.75" customHeight="1">
      <c r="D158" s="4"/>
      <c r="F158" s="4"/>
      <c r="G158" s="4"/>
      <c r="H158" s="4"/>
    </row>
    <row r="159" spans="4:8" ht="24.75" customHeight="1">
      <c r="D159" s="4"/>
      <c r="F159" s="4"/>
      <c r="G159" s="4"/>
      <c r="H159" s="4"/>
    </row>
    <row r="160" spans="4:8" ht="24.75" customHeight="1">
      <c r="D160" s="4"/>
      <c r="F160" s="4"/>
      <c r="G160" s="4"/>
      <c r="H160" s="4"/>
    </row>
    <row r="161" spans="4:8" ht="24.75" customHeight="1">
      <c r="D161" s="4"/>
      <c r="F161" s="4"/>
      <c r="G161" s="4"/>
      <c r="H161" s="4"/>
    </row>
    <row r="162" spans="4:8" ht="24.75" customHeight="1">
      <c r="D162" s="4"/>
      <c r="F162" s="4"/>
      <c r="G162" s="4"/>
      <c r="H162" s="4"/>
    </row>
    <row r="163" spans="4:8" ht="24.75" customHeight="1">
      <c r="D163" s="4"/>
      <c r="F163" s="4"/>
      <c r="G163" s="4"/>
      <c r="H163" s="4"/>
    </row>
    <row r="164" spans="4:8" ht="24.75" customHeight="1">
      <c r="D164" s="4"/>
      <c r="F164" s="4"/>
      <c r="G164" s="4"/>
      <c r="H164" s="4"/>
    </row>
    <row r="165" spans="4:8" ht="24.75" customHeight="1">
      <c r="D165" s="4"/>
      <c r="F165" s="4"/>
      <c r="G165" s="4"/>
      <c r="H165" s="4"/>
    </row>
    <row r="166" spans="4:8" ht="24.75" customHeight="1">
      <c r="D166" s="4"/>
      <c r="F166" s="4"/>
      <c r="G166" s="4"/>
      <c r="H166" s="4"/>
    </row>
    <row r="167" spans="4:8" ht="24.75" customHeight="1">
      <c r="D167" s="4"/>
      <c r="F167" s="4"/>
      <c r="G167" s="4"/>
      <c r="H167" s="4"/>
    </row>
    <row r="168" spans="4:8" ht="24.75" customHeight="1">
      <c r="D168" s="4"/>
      <c r="F168" s="4"/>
      <c r="G168" s="4"/>
      <c r="H168" s="4"/>
    </row>
    <row r="169" spans="4:8" ht="24.75" customHeight="1">
      <c r="D169" s="4"/>
      <c r="F169" s="4"/>
      <c r="G169" s="4"/>
      <c r="H169" s="4"/>
    </row>
    <row r="170" spans="4:8" ht="24.75" customHeight="1">
      <c r="D170" s="4"/>
      <c r="F170" s="4"/>
      <c r="G170" s="4"/>
      <c r="H170" s="4"/>
    </row>
    <row r="171" spans="4:8" ht="24.75" customHeight="1">
      <c r="D171" s="4"/>
      <c r="F171" s="4"/>
      <c r="G171" s="4"/>
      <c r="H171" s="4"/>
    </row>
    <row r="172" spans="4:8" ht="24.75" customHeight="1">
      <c r="D172" s="4"/>
      <c r="F172" s="4"/>
      <c r="G172" s="4"/>
      <c r="H172" s="4"/>
    </row>
    <row r="173" spans="4:8" ht="24.75" customHeight="1">
      <c r="D173" s="4"/>
      <c r="F173" s="4"/>
      <c r="G173" s="4"/>
      <c r="H173" s="4"/>
    </row>
    <row r="174" spans="4:8" ht="24.75" customHeight="1">
      <c r="D174" s="4"/>
      <c r="F174" s="4"/>
      <c r="G174" s="4"/>
      <c r="H174" s="4"/>
    </row>
    <row r="175" spans="4:8" ht="24.75" customHeight="1">
      <c r="D175" s="4"/>
      <c r="F175" s="4"/>
      <c r="G175" s="4"/>
      <c r="H175" s="4"/>
    </row>
    <row r="176" spans="4:8" ht="24.75" customHeight="1">
      <c r="D176" s="4"/>
      <c r="F176" s="4"/>
      <c r="G176" s="4"/>
      <c r="H176" s="4"/>
    </row>
    <row r="177" spans="4:8" ht="24.75" customHeight="1">
      <c r="D177" s="4"/>
      <c r="F177" s="4"/>
      <c r="G177" s="4"/>
      <c r="H177" s="4"/>
    </row>
    <row r="178" spans="4:8" ht="24.75" customHeight="1">
      <c r="D178" s="4"/>
      <c r="F178" s="4"/>
      <c r="G178" s="4"/>
      <c r="H178" s="4"/>
    </row>
    <row r="179" spans="4:8" ht="24.75" customHeight="1">
      <c r="D179" s="4"/>
      <c r="F179" s="4"/>
      <c r="G179" s="4"/>
      <c r="H179" s="4"/>
    </row>
    <row r="180" spans="4:8" ht="24.75" customHeight="1">
      <c r="D180" s="4"/>
      <c r="F180" s="4"/>
      <c r="G180" s="4"/>
      <c r="H180" s="4"/>
    </row>
    <row r="181" spans="4:8" ht="24.75" customHeight="1">
      <c r="D181" s="4"/>
      <c r="F181" s="4"/>
      <c r="G181" s="4"/>
      <c r="H181" s="4"/>
    </row>
    <row r="182" spans="4:8" ht="24.75" customHeight="1">
      <c r="D182" s="4"/>
      <c r="F182" s="4"/>
      <c r="G182" s="4"/>
      <c r="H182" s="4"/>
    </row>
    <row r="183" spans="4:8" ht="24.75" customHeight="1">
      <c r="D183" s="4"/>
      <c r="F183" s="4"/>
      <c r="G183" s="4"/>
      <c r="H183" s="4"/>
    </row>
    <row r="184" spans="4:8" ht="24.75" customHeight="1">
      <c r="D184" s="4"/>
      <c r="F184" s="4"/>
      <c r="G184" s="4"/>
      <c r="H184" s="4"/>
    </row>
    <row r="185" spans="4:8" ht="24.75" customHeight="1">
      <c r="D185" s="4"/>
      <c r="F185" s="4"/>
      <c r="G185" s="4"/>
      <c r="H185" s="4"/>
    </row>
    <row r="186" spans="4:8" ht="24.75" customHeight="1">
      <c r="D186" s="4"/>
      <c r="F186" s="4"/>
      <c r="G186" s="4"/>
      <c r="H186" s="4"/>
    </row>
    <row r="187" spans="4:8" ht="24.75" customHeight="1">
      <c r="D187" s="4"/>
      <c r="F187" s="4"/>
      <c r="G187" s="4"/>
      <c r="H187" s="4"/>
    </row>
    <row r="188" spans="4:8" ht="15">
      <c r="D188" s="4"/>
      <c r="F188" s="4"/>
      <c r="G188" s="4"/>
      <c r="H188" s="4"/>
    </row>
    <row r="189" spans="4:8" ht="15">
      <c r="D189" s="4"/>
      <c r="F189" s="4"/>
      <c r="G189" s="4"/>
      <c r="H189" s="4"/>
    </row>
    <row r="190" spans="4:8" ht="15">
      <c r="D190" s="4"/>
      <c r="F190" s="4"/>
      <c r="G190" s="4"/>
      <c r="H190" s="4"/>
    </row>
    <row r="191" spans="4:8" ht="15">
      <c r="D191" s="4"/>
      <c r="F191" s="4"/>
      <c r="G191" s="4"/>
      <c r="H191" s="4"/>
    </row>
    <row r="192" spans="4:8" ht="15">
      <c r="D192" s="4"/>
      <c r="F192" s="4"/>
      <c r="G192" s="4"/>
      <c r="H192" s="4"/>
    </row>
    <row r="193" spans="4:8" ht="15">
      <c r="D193" s="4"/>
      <c r="F193" s="4"/>
      <c r="G193" s="4"/>
      <c r="H193" s="4"/>
    </row>
    <row r="194" spans="4:8" ht="15">
      <c r="D194" s="4"/>
      <c r="F194" s="4"/>
      <c r="G194" s="4"/>
      <c r="H194" s="4"/>
    </row>
    <row r="195" spans="4:8" ht="15">
      <c r="D195" s="4"/>
      <c r="F195" s="4"/>
      <c r="G195" s="4"/>
      <c r="H195" s="4"/>
    </row>
    <row r="196" spans="4:8" ht="15">
      <c r="D196" s="4"/>
      <c r="F196" s="4"/>
      <c r="G196" s="4"/>
      <c r="H196" s="4"/>
    </row>
    <row r="197" spans="4:8" ht="15">
      <c r="D197" s="4"/>
      <c r="F197" s="4"/>
      <c r="G197" s="4"/>
      <c r="H197" s="4"/>
    </row>
    <row r="198" spans="4:8" ht="15">
      <c r="D198" s="4"/>
      <c r="F198" s="4"/>
      <c r="G198" s="4"/>
      <c r="H198" s="4"/>
    </row>
    <row r="199" spans="4:8" ht="15">
      <c r="D199" s="4"/>
      <c r="F199" s="4"/>
      <c r="G199" s="4"/>
      <c r="H199" s="4"/>
    </row>
    <row r="200" spans="4:8" ht="15">
      <c r="D200" s="4"/>
      <c r="F200" s="4"/>
      <c r="G200" s="4"/>
      <c r="H200" s="4"/>
    </row>
    <row r="201" spans="4:8" ht="15">
      <c r="D201" s="4"/>
      <c r="F201" s="4"/>
      <c r="G201" s="4"/>
      <c r="H201" s="4"/>
    </row>
    <row r="202" spans="4:8" ht="15">
      <c r="D202" s="4"/>
      <c r="F202" s="4"/>
      <c r="G202" s="4"/>
      <c r="H202" s="4"/>
    </row>
    <row r="203" spans="4:8" ht="15">
      <c r="D203" s="4"/>
      <c r="F203" s="4"/>
      <c r="G203" s="4"/>
      <c r="H203" s="4"/>
    </row>
    <row r="204" spans="4:8" ht="15">
      <c r="D204" s="4"/>
      <c r="F204" s="4"/>
      <c r="G204" s="4"/>
      <c r="H204" s="4"/>
    </row>
    <row r="205" spans="4:8" ht="15">
      <c r="D205" s="4"/>
      <c r="F205" s="4"/>
      <c r="G205" s="4"/>
      <c r="H205" s="4"/>
    </row>
    <row r="206" spans="4:8" ht="15">
      <c r="D206" s="4"/>
      <c r="F206" s="4"/>
      <c r="G206" s="4"/>
      <c r="H206" s="4"/>
    </row>
    <row r="207" spans="4:8" ht="15">
      <c r="D207" s="4"/>
      <c r="F207" s="4"/>
      <c r="G207" s="4"/>
      <c r="H207" s="4"/>
    </row>
    <row r="208" spans="4:8" ht="15">
      <c r="D208" s="4"/>
      <c r="F208" s="4"/>
      <c r="G208" s="4"/>
      <c r="H208" s="4"/>
    </row>
    <row r="209" spans="4:8" ht="15">
      <c r="D209" s="4"/>
      <c r="F209" s="4"/>
      <c r="G209" s="4"/>
      <c r="H209" s="4"/>
    </row>
    <row r="210" spans="4:8" ht="15">
      <c r="D210" s="4"/>
      <c r="F210" s="4"/>
      <c r="G210" s="4"/>
      <c r="H210" s="4"/>
    </row>
    <row r="211" spans="4:8" ht="15">
      <c r="D211" s="4"/>
      <c r="F211" s="4"/>
      <c r="G211" s="4"/>
      <c r="H211" s="4"/>
    </row>
    <row r="212" spans="4:8" ht="15">
      <c r="D212" s="4"/>
      <c r="F212" s="4"/>
      <c r="G212" s="4"/>
      <c r="H212" s="4"/>
    </row>
    <row r="213" spans="4:8" ht="15">
      <c r="D213" s="4"/>
      <c r="F213" s="4"/>
      <c r="G213" s="4"/>
      <c r="H213" s="4"/>
    </row>
    <row r="214" spans="4:8" ht="15">
      <c r="D214" s="4"/>
      <c r="F214" s="4"/>
      <c r="G214" s="4"/>
      <c r="H214" s="4"/>
    </row>
    <row r="215" spans="4:8" ht="15">
      <c r="D215" s="4"/>
      <c r="F215" s="4"/>
      <c r="G215" s="4"/>
      <c r="H215" s="4"/>
    </row>
    <row r="216" spans="4:8" ht="15">
      <c r="D216" s="4"/>
      <c r="F216" s="4"/>
      <c r="G216" s="4"/>
      <c r="H216" s="4"/>
    </row>
    <row r="217" spans="4:8" ht="15">
      <c r="D217" s="4"/>
      <c r="F217" s="4"/>
      <c r="G217" s="4"/>
      <c r="H217" s="4"/>
    </row>
    <row r="218" spans="4:8" ht="15">
      <c r="D218" s="4"/>
      <c r="F218" s="4"/>
      <c r="G218" s="4"/>
      <c r="H218" s="4"/>
    </row>
    <row r="219" spans="4:8" ht="15">
      <c r="D219" s="4"/>
      <c r="F219" s="4"/>
      <c r="G219" s="4"/>
      <c r="H219" s="4"/>
    </row>
    <row r="220" spans="4:8" ht="15">
      <c r="D220" s="4"/>
      <c r="F220" s="4"/>
      <c r="G220" s="4"/>
      <c r="H220" s="4"/>
    </row>
    <row r="221" spans="4:8" ht="15">
      <c r="D221" s="4"/>
      <c r="F221" s="4"/>
      <c r="G221" s="4"/>
      <c r="H221" s="4"/>
    </row>
    <row r="222" spans="4:8" ht="15">
      <c r="D222" s="4"/>
      <c r="F222" s="4"/>
      <c r="G222" s="4"/>
      <c r="H222" s="4"/>
    </row>
    <row r="223" spans="4:8" ht="15">
      <c r="D223" s="4"/>
      <c r="F223" s="4"/>
      <c r="G223" s="4"/>
      <c r="H223" s="4"/>
    </row>
    <row r="224" spans="4:8" ht="15">
      <c r="D224" s="4"/>
      <c r="F224" s="4"/>
      <c r="G224" s="4"/>
      <c r="H224" s="4"/>
    </row>
    <row r="225" spans="4:8" ht="15">
      <c r="D225" s="4"/>
      <c r="F225" s="4"/>
      <c r="G225" s="4"/>
      <c r="H225" s="4"/>
    </row>
    <row r="226" spans="4:8" ht="15">
      <c r="D226" s="4"/>
      <c r="F226" s="4"/>
      <c r="G226" s="4"/>
      <c r="H226" s="4"/>
    </row>
    <row r="227" spans="4:8" ht="15">
      <c r="D227" s="4"/>
      <c r="F227" s="4"/>
      <c r="G227" s="4"/>
      <c r="H227" s="4"/>
    </row>
  </sheetData>
  <sheetProtection/>
  <mergeCells count="12">
    <mergeCell ref="B61:B64"/>
    <mergeCell ref="B34:B37"/>
    <mergeCell ref="B38:B43"/>
    <mergeCell ref="B44:B46"/>
    <mergeCell ref="B47:B51"/>
    <mergeCell ref="B52:B54"/>
    <mergeCell ref="B55:B60"/>
    <mergeCell ref="B7:B14"/>
    <mergeCell ref="C1:C3"/>
    <mergeCell ref="B15:B22"/>
    <mergeCell ref="B23:B28"/>
    <mergeCell ref="B29:B33"/>
  </mergeCells>
  <printOptions/>
  <pageMargins left="0.7" right="0.7" top="0.75" bottom="0.75" header="0.3" footer="0.3"/>
  <pageSetup fitToHeight="2" fitToWidth="1" horizontalDpi="300" verticalDpi="300" orientation="portrait" scale="62" r:id="rId3"/>
  <headerFooter>
    <oddFooter>&amp;CPage &amp;P&amp;R&amp;F</oddFooter>
  </headerFooter>
  <ignoredErrors>
    <ignoredError sqref="M65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23"/>
  <sheetViews>
    <sheetView zoomScalePageLayoutView="0" workbookViewId="0" topLeftCell="A4">
      <selection activeCell="B16" sqref="B16:C21"/>
    </sheetView>
  </sheetViews>
  <sheetFormatPr defaultColWidth="9.140625" defaultRowHeight="15"/>
  <cols>
    <col min="1" max="1" width="5.28125" style="12" customWidth="1"/>
    <col min="2" max="2" width="25.140625" style="0" customWidth="1"/>
    <col min="3" max="3" width="18.8515625" style="0" customWidth="1"/>
    <col min="4" max="4" width="19.57421875" style="0" customWidth="1"/>
    <col min="5" max="5" width="21.140625" style="0" customWidth="1"/>
    <col min="6" max="6" width="19.140625" style="0" customWidth="1"/>
    <col min="7" max="7" width="24.7109375" style="0" bestFit="1" customWidth="1"/>
    <col min="8" max="8" width="11.00390625" style="0" customWidth="1"/>
  </cols>
  <sheetData>
    <row r="1" spans="3:5" ht="20.25" customHeight="1" thickBot="1">
      <c r="C1" s="104" t="s">
        <v>14</v>
      </c>
      <c r="D1" s="105"/>
      <c r="E1" s="106"/>
    </row>
    <row r="2" ht="19.5" customHeight="1"/>
    <row r="3" spans="3:5" ht="11.25">
      <c r="C3" s="12" t="b">
        <v>0</v>
      </c>
      <c r="D3" s="12" t="b">
        <v>0</v>
      </c>
      <c r="E3" s="12" t="b">
        <v>0</v>
      </c>
    </row>
    <row r="4" ht="15"/>
    <row r="5" ht="24.75" customHeight="1"/>
    <row r="6" ht="21.75" customHeight="1">
      <c r="C6" s="1" t="s">
        <v>1</v>
      </c>
    </row>
    <row r="7" spans="2:6" ht="24" customHeight="1">
      <c r="B7" s="2" t="s">
        <v>11</v>
      </c>
      <c r="C7" s="2" t="s">
        <v>15</v>
      </c>
      <c r="D7" s="2" t="s">
        <v>8</v>
      </c>
      <c r="E7" s="2" t="s">
        <v>9</v>
      </c>
      <c r="F7" s="2" t="s">
        <v>16</v>
      </c>
    </row>
    <row r="8" spans="3:6" ht="24.75" customHeight="1">
      <c r="C8" s="13"/>
      <c r="D8" s="13"/>
      <c r="E8" s="14"/>
      <c r="F8" s="15"/>
    </row>
    <row r="9" spans="3:6" ht="24.75" customHeight="1">
      <c r="C9" s="13"/>
      <c r="D9" s="13"/>
      <c r="E9" s="14"/>
      <c r="F9" s="15"/>
    </row>
    <row r="10" spans="3:6" ht="24.75" customHeight="1">
      <c r="C10" s="13"/>
      <c r="D10" s="13"/>
      <c r="E10" s="14"/>
      <c r="F10" s="15"/>
    </row>
    <row r="11" spans="3:6" ht="24.75" customHeight="1">
      <c r="C11" s="13"/>
      <c r="D11" s="13"/>
      <c r="E11" s="14"/>
      <c r="F11" s="15"/>
    </row>
    <row r="12" spans="3:6" ht="24.75" customHeight="1">
      <c r="C12" s="13"/>
      <c r="D12" s="13"/>
      <c r="E12" s="14"/>
      <c r="F12" s="15"/>
    </row>
    <row r="13" spans="3:6" ht="24.75" customHeight="1">
      <c r="C13" s="13"/>
      <c r="D13" s="13"/>
      <c r="E13" s="14"/>
      <c r="F13" s="15"/>
    </row>
    <row r="14" spans="3:6" ht="24.75" customHeight="1">
      <c r="C14" s="13"/>
      <c r="D14" s="13"/>
      <c r="E14" s="15"/>
      <c r="F14" s="15"/>
    </row>
    <row r="15" spans="2:6" ht="24.75" customHeight="1">
      <c r="B15" s="2" t="s">
        <v>12</v>
      </c>
      <c r="C15" s="2" t="s">
        <v>0</v>
      </c>
      <c r="D15" s="2" t="s">
        <v>7</v>
      </c>
      <c r="E15" s="2" t="s">
        <v>8</v>
      </c>
      <c r="F15" s="2" t="s">
        <v>9</v>
      </c>
    </row>
    <row r="16" spans="2:6" ht="15">
      <c r="B16" s="4" t="s">
        <v>4</v>
      </c>
      <c r="C16" s="5">
        <v>20</v>
      </c>
      <c r="D16" s="7">
        <v>0.2</v>
      </c>
      <c r="E16" s="7">
        <v>0.2</v>
      </c>
      <c r="F16" s="7">
        <v>0.2</v>
      </c>
    </row>
    <row r="17" spans="2:6" ht="15">
      <c r="B17" t="s">
        <v>6</v>
      </c>
      <c r="C17" s="6">
        <v>35</v>
      </c>
      <c r="D17" s="7">
        <v>0.7</v>
      </c>
      <c r="E17" s="7">
        <v>0.3</v>
      </c>
      <c r="F17" s="7">
        <v>0.2</v>
      </c>
    </row>
    <row r="18" spans="2:6" ht="15">
      <c r="B18" s="4" t="s">
        <v>5</v>
      </c>
      <c r="C18" s="5">
        <v>45</v>
      </c>
      <c r="D18" s="7">
        <v>0.1</v>
      </c>
      <c r="E18" s="7">
        <v>0.2</v>
      </c>
      <c r="F18" s="7">
        <v>0.2</v>
      </c>
    </row>
    <row r="19" spans="2:6" ht="15">
      <c r="B19" s="4" t="s">
        <v>2</v>
      </c>
      <c r="C19" s="5">
        <v>65</v>
      </c>
      <c r="D19" s="7"/>
      <c r="E19" s="7">
        <v>0.2</v>
      </c>
      <c r="F19" s="7">
        <v>0.2</v>
      </c>
    </row>
    <row r="20" spans="2:6" ht="15">
      <c r="B20" s="4" t="s">
        <v>3</v>
      </c>
      <c r="C20" s="5">
        <v>150</v>
      </c>
      <c r="D20" s="7"/>
      <c r="E20" s="7">
        <v>0.1</v>
      </c>
      <c r="F20" s="7">
        <v>0.1</v>
      </c>
    </row>
    <row r="21" spans="2:6" ht="15">
      <c r="B21" s="4" t="s">
        <v>10</v>
      </c>
      <c r="C21" s="5">
        <v>170</v>
      </c>
      <c r="D21" s="7"/>
      <c r="E21" s="7"/>
      <c r="F21" s="7">
        <v>0.1</v>
      </c>
    </row>
    <row r="22" spans="2:6" ht="15">
      <c r="B22" s="8"/>
      <c r="C22" s="9"/>
      <c r="D22" s="10">
        <f>SUBTOTAL(109,D16:D21)</f>
        <v>0.9999999999999999</v>
      </c>
      <c r="E22" s="10">
        <f>SUBTOTAL(109,E16:E21)</f>
        <v>0.9999999999999999</v>
      </c>
      <c r="F22" s="10">
        <f>SUBTOTAL(109,F16:F21)</f>
        <v>1</v>
      </c>
    </row>
    <row r="23" spans="2:6" ht="15">
      <c r="B23" t="s">
        <v>13</v>
      </c>
      <c r="D23" s="11">
        <f>D16*$C16+D17*$C17+D18*$C18+D19*$C19+D20*$C20+D21*$C21</f>
        <v>33</v>
      </c>
      <c r="E23" s="11">
        <f>E16*$C16+E17*$C17+E18*$C18+E19*$C19+E20*$C20+E21*$C21</f>
        <v>51.5</v>
      </c>
      <c r="F23" s="11">
        <f>F16*$C16+F17*$C17+F18*$C18+F19*$C19+F20*$C20+F21*$C21</f>
        <v>65</v>
      </c>
    </row>
  </sheetData>
  <sheetProtection/>
  <mergeCells count="1">
    <mergeCell ref="C1:E1"/>
  </mergeCells>
  <printOptions/>
  <pageMargins left="0.7" right="0.7" top="0.75" bottom="0.75" header="0.3" footer="0.3"/>
  <pageSetup fitToHeight="1" fitToWidth="1" horizontalDpi="300" verticalDpi="300" orientation="portrait" scale="88" r:id="rId4"/>
  <drawing r:id="rId3"/>
  <legacy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DASA-CE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 Anvari</dc:creator>
  <cp:keywords/>
  <dc:description/>
  <cp:lastModifiedBy>Mort Anvari</cp:lastModifiedBy>
  <cp:lastPrinted>2008-07-27T22:46:50Z</cp:lastPrinted>
  <dcterms:created xsi:type="dcterms:W3CDTF">2008-07-25T14:00:50Z</dcterms:created>
  <dcterms:modified xsi:type="dcterms:W3CDTF">2009-10-17T01:54:23Z</dcterms:modified>
  <cp:category/>
  <cp:version/>
  <cp:contentType/>
  <cp:contentStatus/>
</cp:coreProperties>
</file>