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 tabRatio="980"/>
  </bookViews>
  <sheets>
    <sheet name="Answer Report 3" sheetId="68" r:id="rId1"/>
    <sheet name="NonLinear IP" sheetId="67" r:id="rId2"/>
  </sheets>
  <definedNames>
    <definedName name="_xlnm.Print_Area" localSheetId="1">'NonLinear IP'!$A$1:$G$26</definedName>
    <definedName name="solver_adj" localSheetId="1" hidden="1">'NonLinear IP'!$B$16:$F$16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'NonLinear IP'!$B$16:$F$16</definedName>
    <definedName name="solver_lhs2" localSheetId="1" hidden="1">'NonLinear IP'!$G$20</definedName>
    <definedName name="solver_lhs3" localSheetId="1" hidden="1">'NonLinear IP'!$G$24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'NonLinear IP'!$G$23</definedName>
    <definedName name="solver_pre" localSheetId="1" hidden="1">0.000001</definedName>
    <definedName name="solver_rbv" localSheetId="1" hidden="1">2</definedName>
    <definedName name="solver_rel1" localSheetId="1" hidden="1">4</definedName>
    <definedName name="solver_rel2" localSheetId="1" hidden="1">1</definedName>
    <definedName name="solver_rel3" localSheetId="1" hidden="1">1</definedName>
    <definedName name="solver_rhs1" localSheetId="1" hidden="1">integer</definedName>
    <definedName name="solver_rhs2" localSheetId="1" hidden="1">'NonLinear IP'!$B$3</definedName>
    <definedName name="solver_rhs3" localSheetId="1" hidden="1">'NonLinear IP'!$B$4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20" i="67" l="1"/>
  <c r="E20" i="67"/>
  <c r="D20" i="67"/>
  <c r="C20" i="67"/>
  <c r="B20" i="67"/>
  <c r="F18" i="67"/>
  <c r="F19" i="67" s="1"/>
  <c r="E18" i="67"/>
  <c r="E21" i="67" s="1"/>
  <c r="D18" i="67"/>
  <c r="D19" i="67" s="1"/>
  <c r="C18" i="67"/>
  <c r="C21" i="67" s="1"/>
  <c r="B18" i="67"/>
  <c r="B19" i="67" s="1"/>
  <c r="F17" i="67"/>
  <c r="F22" i="67" s="1"/>
  <c r="E17" i="67"/>
  <c r="E22" i="67" s="1"/>
  <c r="D17" i="67"/>
  <c r="D22" i="67" s="1"/>
  <c r="C17" i="67"/>
  <c r="C22" i="67" s="1"/>
  <c r="B17" i="67"/>
  <c r="B22" i="67" s="1"/>
  <c r="F15" i="67"/>
  <c r="E15" i="67"/>
  <c r="D15" i="67"/>
  <c r="C15" i="67"/>
  <c r="B15" i="67"/>
  <c r="F14" i="67"/>
  <c r="E14" i="67"/>
  <c r="D14" i="67"/>
  <c r="C14" i="67"/>
  <c r="B14" i="67"/>
  <c r="E19" i="67" l="1"/>
  <c r="C23" i="67"/>
  <c r="C24" i="67" s="1"/>
  <c r="C19" i="67"/>
  <c r="G20" i="67"/>
  <c r="E23" i="67"/>
  <c r="E24" i="67" s="1"/>
  <c r="G22" i="67"/>
  <c r="D21" i="67"/>
  <c r="D23" i="67" s="1"/>
  <c r="D24" i="67" s="1"/>
  <c r="B21" i="67"/>
  <c r="F21" i="67"/>
  <c r="F23" i="67" s="1"/>
  <c r="F24" i="67" s="1"/>
  <c r="G21" i="67" l="1"/>
  <c r="B23" i="67"/>
  <c r="G23" i="67" l="1"/>
  <c r="B24" i="67"/>
  <c r="G24" i="67" s="1"/>
</calcChain>
</file>

<file path=xl/sharedStrings.xml><?xml version="1.0" encoding="utf-8"?>
<sst xmlns="http://schemas.openxmlformats.org/spreadsheetml/2006/main" count="81" uniqueCount="69">
  <si>
    <t>Ordering Cost (per order)</t>
  </si>
  <si>
    <t>Purchase Price per Unit</t>
  </si>
  <si>
    <t>Calculations and Results</t>
  </si>
  <si>
    <t>Totals</t>
  </si>
  <si>
    <t>Holding Cost (per unit, period)</t>
  </si>
  <si>
    <t>Maximum Cubic Foot Storage Required</t>
  </si>
  <si>
    <t>Economic Order Quantity (EOQ)</t>
  </si>
  <si>
    <t>Optimized Order Quantity</t>
  </si>
  <si>
    <t>Warehouse Capacity (cubic feet)</t>
  </si>
  <si>
    <t>Storage Space Required (cubic feet per unit)</t>
  </si>
  <si>
    <t>Bookcases</t>
  </si>
  <si>
    <t>Beds</t>
  </si>
  <si>
    <t>Sofas</t>
  </si>
  <si>
    <t>Tables</t>
  </si>
  <si>
    <t>Chairs</t>
  </si>
  <si>
    <t>Weekly Demand (units)</t>
  </si>
  <si>
    <t>Average Inventory</t>
  </si>
  <si>
    <t>Total Supply Available</t>
  </si>
  <si>
    <t>Microsoft Excel 14.0 Answer Report</t>
  </si>
  <si>
    <t>Solver Engine</t>
  </si>
  <si>
    <t>Engine: GRG Nonlinear</t>
  </si>
  <si>
    <t>Solver Options</t>
  </si>
  <si>
    <t>Max Time Unlimited,  Iterations Unlimited, Precision 0.000001, Use Automatic Scaling</t>
  </si>
  <si>
    <t xml:space="preserve"> Convergence 0.0001, Population Size 100, Random Seed 0, Derivatives Forward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</si>
  <si>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</si>
  <si>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</si>
  <si>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</si>
  <si>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</si>
  <si>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</si>
  <si>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</si>
  <si>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</si>
  <si>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</si>
  <si>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</si>
  <si>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</si>
  <si>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</si>
  <si>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</si>
  <si>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</si>
  <si>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$G$23</t>
  </si>
  <si>
    <t>$B$16</t>
  </si>
  <si>
    <t>Optimized Order Quantity Tables</t>
  </si>
  <si>
    <t>$C$16</t>
  </si>
  <si>
    <t>Optimized Order Quantity Chairs</t>
  </si>
  <si>
    <t>$D$16</t>
  </si>
  <si>
    <t>Optimized Order Quantity Beds</t>
  </si>
  <si>
    <t>$E$16</t>
  </si>
  <si>
    <t>Optimized Order Quantity Sofas</t>
  </si>
  <si>
    <t>$F$16</t>
  </si>
  <si>
    <t>Optimized Order Quantity Bookcases</t>
  </si>
  <si>
    <t>$G$20</t>
  </si>
  <si>
    <t>Maximum Cubic Foot Storage Required Totals</t>
  </si>
  <si>
    <t>$G$20&lt;=$B$3</t>
  </si>
  <si>
    <t>Not Binding</t>
  </si>
  <si>
    <t>$G$24</t>
  </si>
  <si>
    <t>$G$24&lt;=$B$4</t>
  </si>
  <si>
    <t>Operational Data for the Inventory Management System at WCF</t>
  </si>
  <si>
    <t>Inventory Budget</t>
  </si>
  <si>
    <t>Total Inventory Value</t>
  </si>
  <si>
    <t>Average Number of Orders per Week</t>
  </si>
  <si>
    <t>Ordering Cost per Week</t>
  </si>
  <si>
    <t>Holding Cost per Week</t>
  </si>
  <si>
    <t>Inventory Operating Cost per Week</t>
  </si>
  <si>
    <t>Worksheet: [ch6_Furniture.xlsx]NonLinear IP</t>
  </si>
  <si>
    <t>Report Created: 7/31/2014 1:52:01 PM</t>
  </si>
  <si>
    <t>Result: Solver found an integer solution within tolerance.  All Constraints are satisfied.</t>
  </si>
  <si>
    <t>Solution Time: 0.484 Seconds.</t>
  </si>
  <si>
    <t>Iterations: 0 Subproblems: 20</t>
  </si>
  <si>
    <t>Inventory Operating Cost per Week Totals</t>
  </si>
  <si>
    <t>Total Inventory Value Totals</t>
  </si>
  <si>
    <t>$B$16:$F$16=Integer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</si>
</sst>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" fontId="1" fillId="0" borderId="0" xfId="0" applyNumberFormat="1" applyFont="1" applyBorder="1"/>
    <xf numFmtId="2" fontId="1" fillId="0" borderId="0" xfId="0" applyNumberFormat="1" applyFont="1" applyBorder="1"/>
    <xf numFmtId="164" fontId="1" fillId="0" borderId="7" xfId="0" applyNumberFormat="1" applyFont="1" applyBorder="1"/>
    <xf numFmtId="165" fontId="1" fillId="0" borderId="0" xfId="0" applyNumberFormat="1" applyFont="1"/>
    <xf numFmtId="0" fontId="1" fillId="0" borderId="9" xfId="0" applyFont="1" applyBorder="1"/>
    <xf numFmtId="3" fontId="1" fillId="0" borderId="9" xfId="0" applyNumberFormat="1" applyFont="1" applyBorder="1"/>
    <xf numFmtId="0" fontId="1" fillId="3" borderId="9" xfId="0" applyFont="1" applyFill="1" applyBorder="1"/>
    <xf numFmtId="164" fontId="1" fillId="0" borderId="9" xfId="0" applyNumberFormat="1" applyFont="1" applyBorder="1"/>
    <xf numFmtId="0" fontId="5" fillId="0" borderId="1" xfId="0" applyFont="1" applyBorder="1"/>
    <xf numFmtId="0" fontId="1" fillId="0" borderId="9" xfId="0" applyFont="1" applyBorder="1" applyAlignment="1">
      <alignment horizontal="center" vertical="top" wrapText="1"/>
    </xf>
    <xf numFmtId="0" fontId="4" fillId="0" borderId="0" xfId="0" applyFont="1"/>
    <xf numFmtId="0" fontId="0" fillId="0" borderId="11" xfId="0" applyFill="1" applyBorder="1" applyAlignment="1"/>
    <xf numFmtId="0" fontId="0" fillId="0" borderId="12" xfId="0" applyFill="1" applyBorder="1" applyAlignment="1"/>
    <xf numFmtId="164" fontId="0" fillId="0" borderId="11" xfId="0" applyNumberFormat="1" applyFill="1" applyBorder="1" applyAlignment="1"/>
    <xf numFmtId="1" fontId="0" fillId="0" borderId="12" xfId="0" applyNumberFormat="1" applyFill="1" applyBorder="1" applyAlignment="1"/>
    <xf numFmtId="164" fontId="0" fillId="0" borderId="12" xfId="0" applyNumberFormat="1" applyFill="1" applyBorder="1" applyAlignment="1"/>
    <xf numFmtId="0" fontId="6" fillId="0" borderId="13" xfId="0" applyFont="1" applyBorder="1"/>
    <xf numFmtId="164" fontId="1" fillId="0" borderId="5" xfId="0" applyNumberFormat="1" applyFont="1" applyBorder="1" applyAlignment="1">
      <alignment horizontal="right"/>
    </xf>
    <xf numFmtId="1" fontId="1" fillId="0" borderId="5" xfId="1" applyNumberFormat="1" applyFont="1" applyBorder="1" applyAlignment="1">
      <alignment horizontal="right"/>
    </xf>
    <xf numFmtId="43" fontId="1" fillId="2" borderId="8" xfId="1" applyFont="1" applyFill="1" applyBorder="1"/>
    <xf numFmtId="164" fontId="1" fillId="0" borderId="14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3" fontId="0" fillId="0" borderId="12" xfId="0" applyNumberFormat="1" applyFill="1" applyBorder="1" applyAlignment="1"/>
    <xf numFmtId="43" fontId="0" fillId="0" borderId="11" xfId="0" applyNumberFormat="1" applyFill="1" applyBorder="1" applyAlignme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A3" workbookViewId="0"/>
  </sheetViews>
  <sheetFormatPr defaultRowHeight="15" x14ac:dyDescent="0.25"/>
  <cols>
    <col min="1" max="1" width="2.28515625" customWidth="1"/>
    <col min="2" max="2" width="19.42578125" customWidth="1"/>
    <col min="3" max="3" width="42.140625" customWidth="1"/>
    <col min="4" max="4" width="13.7109375" bestFit="1" customWidth="1"/>
    <col min="5" max="5" width="12.42578125" bestFit="1" customWidth="1"/>
    <col min="6" max="6" width="11.42578125" customWidth="1"/>
    <col min="7" max="7" width="12" bestFit="1" customWidth="1"/>
  </cols>
  <sheetData>
    <row r="1" spans="1:5" x14ac:dyDescent="0.25">
      <c r="A1" s="19" t="s">
        <v>18</v>
      </c>
    </row>
    <row r="2" spans="1:5" x14ac:dyDescent="0.25">
      <c r="A2" s="19" t="s">
        <v>61</v>
      </c>
    </row>
    <row r="3" spans="1:5" x14ac:dyDescent="0.25">
      <c r="A3" s="19" t="s">
        <v>62</v>
      </c>
    </row>
    <row r="4" spans="1:5" x14ac:dyDescent="0.25">
      <c r="A4" s="19" t="s">
        <v>63</v>
      </c>
    </row>
    <row r="5" spans="1:5" x14ac:dyDescent="0.25">
      <c r="A5" s="19" t="s">
        <v>19</v>
      </c>
    </row>
    <row r="6" spans="1:5" x14ac:dyDescent="0.25">
      <c r="A6" s="19"/>
      <c r="B6" t="s">
        <v>20</v>
      </c>
    </row>
    <row r="7" spans="1:5" x14ac:dyDescent="0.25">
      <c r="A7" s="19"/>
      <c r="B7" t="s">
        <v>64</v>
      </c>
    </row>
    <row r="8" spans="1:5" x14ac:dyDescent="0.25">
      <c r="A8" s="19"/>
      <c r="B8" t="s">
        <v>65</v>
      </c>
    </row>
    <row r="9" spans="1:5" x14ac:dyDescent="0.25">
      <c r="A9" s="19" t="s">
        <v>21</v>
      </c>
    </row>
    <row r="10" spans="1:5" x14ac:dyDescent="0.25">
      <c r="B10" t="s">
        <v>22</v>
      </c>
    </row>
    <row r="11" spans="1:5" x14ac:dyDescent="0.25">
      <c r="B11" t="s">
        <v>23</v>
      </c>
    </row>
    <row r="12" spans="1:5" x14ac:dyDescent="0.25">
      <c r="B12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30" t="s">
        <v>26</v>
      </c>
      <c r="C15" s="30" t="s">
        <v>27</v>
      </c>
      <c r="D15" s="30" t="s">
        <v>28</v>
      </c>
      <c r="E15" s="30" t="s">
        <v>29</v>
      </c>
    </row>
    <row r="16" spans="1:5" ht="15.75" thickBot="1" x14ac:dyDescent="0.3">
      <c r="B16" s="20" t="s">
        <v>37</v>
      </c>
      <c r="C16" s="20" t="s">
        <v>66</v>
      </c>
      <c r="D16" s="22">
        <v>6576.1255000000001</v>
      </c>
      <c r="E16" s="22">
        <v>6575.0573999999997</v>
      </c>
    </row>
    <row r="19" spans="1:7" ht="15.75" thickBot="1" x14ac:dyDescent="0.3">
      <c r="A19" t="s">
        <v>30</v>
      </c>
    </row>
    <row r="20" spans="1:7" ht="15.75" thickBot="1" x14ac:dyDescent="0.3"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31</v>
      </c>
    </row>
    <row r="21" spans="1:7" x14ac:dyDescent="0.25">
      <c r="B21" s="21" t="s">
        <v>38</v>
      </c>
      <c r="C21" s="21" t="s">
        <v>39</v>
      </c>
      <c r="D21" s="31">
        <v>288.69408904813901</v>
      </c>
      <c r="E21" s="31">
        <v>291</v>
      </c>
      <c r="F21" s="21" t="s">
        <v>31</v>
      </c>
    </row>
    <row r="22" spans="1:7" x14ac:dyDescent="0.25">
      <c r="B22" s="21" t="s">
        <v>40</v>
      </c>
      <c r="C22" s="21" t="s">
        <v>41</v>
      </c>
      <c r="D22" s="31">
        <v>574.92897990168865</v>
      </c>
      <c r="E22" s="31">
        <v>570</v>
      </c>
      <c r="F22" s="21" t="s">
        <v>31</v>
      </c>
    </row>
    <row r="23" spans="1:7" x14ac:dyDescent="0.25">
      <c r="B23" s="21" t="s">
        <v>42</v>
      </c>
      <c r="C23" s="21" t="s">
        <v>43</v>
      </c>
      <c r="D23" s="31">
        <v>457.2136074533181</v>
      </c>
      <c r="E23" s="31">
        <v>452</v>
      </c>
      <c r="F23" s="21" t="s">
        <v>31</v>
      </c>
    </row>
    <row r="24" spans="1:7" x14ac:dyDescent="0.25">
      <c r="B24" s="21" t="s">
        <v>44</v>
      </c>
      <c r="C24" s="21" t="s">
        <v>45</v>
      </c>
      <c r="D24" s="31">
        <v>469.20418236719252</v>
      </c>
      <c r="E24" s="31">
        <v>486</v>
      </c>
      <c r="F24" s="21" t="s">
        <v>31</v>
      </c>
    </row>
    <row r="25" spans="1:7" ht="15.75" thickBot="1" x14ac:dyDescent="0.3">
      <c r="B25" s="20" t="s">
        <v>46</v>
      </c>
      <c r="C25" s="20" t="s">
        <v>47</v>
      </c>
      <c r="D25" s="32">
        <v>179.53026726138825</v>
      </c>
      <c r="E25" s="32">
        <v>178</v>
      </c>
      <c r="F25" s="20" t="s">
        <v>31</v>
      </c>
    </row>
    <row r="28" spans="1:7" ht="15.75" thickBot="1" x14ac:dyDescent="0.3">
      <c r="A28" t="s">
        <v>32</v>
      </c>
    </row>
    <row r="29" spans="1:7" ht="15.75" thickBot="1" x14ac:dyDescent="0.3">
      <c r="B29" s="30" t="s">
        <v>26</v>
      </c>
      <c r="C29" s="30" t="s">
        <v>27</v>
      </c>
      <c r="D29" s="30" t="s">
        <v>33</v>
      </c>
      <c r="E29" s="30" t="s">
        <v>34</v>
      </c>
      <c r="F29" s="30" t="s">
        <v>35</v>
      </c>
      <c r="G29" s="30" t="s">
        <v>36</v>
      </c>
    </row>
    <row r="30" spans="1:7" x14ac:dyDescent="0.25">
      <c r="B30" s="21" t="s">
        <v>48</v>
      </c>
      <c r="C30" s="21" t="s">
        <v>49</v>
      </c>
      <c r="D30" s="23">
        <v>199964</v>
      </c>
      <c r="E30" s="21" t="s">
        <v>50</v>
      </c>
      <c r="F30" s="21" t="s">
        <v>51</v>
      </c>
      <c r="G30" s="21">
        <v>36</v>
      </c>
    </row>
    <row r="31" spans="1:7" x14ac:dyDescent="0.25">
      <c r="B31" s="21" t="s">
        <v>52</v>
      </c>
      <c r="C31" s="21" t="s">
        <v>67</v>
      </c>
      <c r="D31" s="24">
        <v>1245700.06</v>
      </c>
      <c r="E31" s="21" t="s">
        <v>53</v>
      </c>
      <c r="F31" s="21" t="s">
        <v>51</v>
      </c>
      <c r="G31" s="21">
        <v>254299.94262319966</v>
      </c>
    </row>
    <row r="32" spans="1:7" ht="15.75" thickBot="1" x14ac:dyDescent="0.3">
      <c r="B32" s="20" t="s">
        <v>68</v>
      </c>
      <c r="C32" s="20"/>
      <c r="D32" s="20"/>
      <c r="E32" s="20"/>
      <c r="F32" s="20"/>
      <c r="G3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3" zoomScaleNormal="100" workbookViewId="0">
      <selection activeCell="J23" sqref="J23"/>
    </sheetView>
  </sheetViews>
  <sheetFormatPr defaultRowHeight="15" x14ac:dyDescent="0.25"/>
  <cols>
    <col min="1" max="1" width="48.28515625" style="1" customWidth="1"/>
    <col min="2" max="2" width="11.42578125" style="1" bestFit="1" customWidth="1"/>
    <col min="3" max="3" width="11.5703125" style="1" bestFit="1" customWidth="1"/>
    <col min="4" max="4" width="11.42578125" style="1" bestFit="1" customWidth="1"/>
    <col min="5" max="5" width="11.140625" style="1" bestFit="1" customWidth="1"/>
    <col min="6" max="6" width="11.85546875" style="1" bestFit="1" customWidth="1"/>
    <col min="7" max="7" width="11.7109375" style="1" customWidth="1"/>
    <col min="8" max="16384" width="9.140625" style="1"/>
  </cols>
  <sheetData>
    <row r="1" spans="1:10" ht="18" x14ac:dyDescent="0.25">
      <c r="A1" s="33" t="s">
        <v>54</v>
      </c>
      <c r="B1" s="33"/>
      <c r="C1" s="33"/>
      <c r="D1" s="33"/>
      <c r="E1" s="33"/>
      <c r="F1" s="33"/>
    </row>
    <row r="3" spans="1:10" x14ac:dyDescent="0.25">
      <c r="A3" s="13" t="s">
        <v>8</v>
      </c>
      <c r="B3" s="14">
        <v>200000</v>
      </c>
      <c r="C3" s="13"/>
      <c r="D3" s="15"/>
      <c r="E3" s="15"/>
      <c r="F3" s="13"/>
    </row>
    <row r="4" spans="1:10" x14ac:dyDescent="0.25">
      <c r="A4" s="13" t="s">
        <v>55</v>
      </c>
      <c r="B4" s="16">
        <v>1500000</v>
      </c>
      <c r="C4" s="13"/>
      <c r="D4" s="15"/>
      <c r="E4" s="15"/>
      <c r="F4" s="13"/>
    </row>
    <row r="5" spans="1:10" x14ac:dyDescent="0.25">
      <c r="A5" s="13"/>
      <c r="B5" s="13"/>
      <c r="C5" s="13"/>
      <c r="D5" s="13"/>
      <c r="E5" s="13"/>
      <c r="F5" s="13"/>
    </row>
    <row r="6" spans="1:10" ht="14.25" customHeight="1" x14ac:dyDescent="0.25">
      <c r="A6" s="13"/>
      <c r="B6" s="18" t="s">
        <v>13</v>
      </c>
      <c r="C6" s="18" t="s">
        <v>14</v>
      </c>
      <c r="D6" s="18" t="s">
        <v>11</v>
      </c>
      <c r="E6" s="18" t="s">
        <v>12</v>
      </c>
      <c r="F6" s="18" t="s">
        <v>10</v>
      </c>
    </row>
    <row r="7" spans="1:10" x14ac:dyDescent="0.25">
      <c r="A7" s="13" t="s">
        <v>15</v>
      </c>
      <c r="B7" s="13">
        <v>1125</v>
      </c>
      <c r="C7" s="13">
        <v>2750</v>
      </c>
      <c r="D7" s="13">
        <v>3075</v>
      </c>
      <c r="E7" s="13">
        <v>3075</v>
      </c>
      <c r="F7" s="13">
        <v>750</v>
      </c>
    </row>
    <row r="8" spans="1:10" x14ac:dyDescent="0.25">
      <c r="A8" s="13" t="s">
        <v>1</v>
      </c>
      <c r="B8" s="16">
        <v>45</v>
      </c>
      <c r="C8" s="16">
        <v>85</v>
      </c>
      <c r="D8" s="16">
        <v>125</v>
      </c>
      <c r="E8" s="16">
        <v>155</v>
      </c>
      <c r="F8" s="16">
        <v>125</v>
      </c>
      <c r="H8" s="12"/>
      <c r="I8" s="12"/>
    </row>
    <row r="9" spans="1:10" x14ac:dyDescent="0.25">
      <c r="A9" s="13" t="s">
        <v>4</v>
      </c>
      <c r="B9" s="16">
        <v>2</v>
      </c>
      <c r="C9" s="16">
        <v>3</v>
      </c>
      <c r="D9" s="16">
        <v>3</v>
      </c>
      <c r="E9" s="16">
        <v>3</v>
      </c>
      <c r="F9" s="16">
        <v>4</v>
      </c>
      <c r="H9" s="12"/>
      <c r="I9" s="12"/>
    </row>
    <row r="10" spans="1:10" x14ac:dyDescent="0.25">
      <c r="A10" s="13" t="s">
        <v>0</v>
      </c>
      <c r="B10" s="16">
        <v>100</v>
      </c>
      <c r="C10" s="16">
        <v>225</v>
      </c>
      <c r="D10" s="16">
        <v>135</v>
      </c>
      <c r="E10" s="16">
        <v>135</v>
      </c>
      <c r="F10" s="16">
        <v>100</v>
      </c>
      <c r="H10" s="12"/>
      <c r="I10" s="12"/>
    </row>
    <row r="11" spans="1:10" x14ac:dyDescent="0.25">
      <c r="A11" s="13" t="s">
        <v>9</v>
      </c>
      <c r="B11" s="13">
        <v>84</v>
      </c>
      <c r="C11" s="13">
        <v>106</v>
      </c>
      <c r="D11" s="13">
        <v>140</v>
      </c>
      <c r="E11" s="13">
        <v>70</v>
      </c>
      <c r="F11" s="13">
        <v>100</v>
      </c>
      <c r="H11" s="12"/>
      <c r="I11" s="12"/>
    </row>
    <row r="12" spans="1:10" ht="15.75" thickBot="1" x14ac:dyDescent="0.3">
      <c r="J12" s="12"/>
    </row>
    <row r="13" spans="1:10" ht="15.75" x14ac:dyDescent="0.25">
      <c r="A13" s="17" t="s">
        <v>2</v>
      </c>
      <c r="B13" s="4"/>
      <c r="C13" s="4"/>
      <c r="D13" s="4"/>
      <c r="E13" s="4"/>
      <c r="F13" s="4"/>
      <c r="G13" s="5"/>
      <c r="J13" s="12"/>
    </row>
    <row r="14" spans="1:10" ht="30" x14ac:dyDescent="0.25">
      <c r="A14" s="6"/>
      <c r="B14" s="3" t="str">
        <f>B6</f>
        <v>Tables</v>
      </c>
      <c r="C14" s="3" t="str">
        <f t="shared" ref="C14:F14" si="0">C6</f>
        <v>Chairs</v>
      </c>
      <c r="D14" s="3" t="str">
        <f t="shared" si="0"/>
        <v>Beds</v>
      </c>
      <c r="E14" s="3" t="str">
        <f t="shared" si="0"/>
        <v>Sofas</v>
      </c>
      <c r="F14" s="3" t="str">
        <f t="shared" si="0"/>
        <v>Bookcases</v>
      </c>
      <c r="G14" s="7" t="s">
        <v>3</v>
      </c>
      <c r="J14" s="12"/>
    </row>
    <row r="15" spans="1:10" ht="15.75" thickBot="1" x14ac:dyDescent="0.3">
      <c r="A15" s="6" t="s">
        <v>6</v>
      </c>
      <c r="B15" s="9">
        <f>SQRT(2*B10*B7/B9)</f>
        <v>335.41019662496848</v>
      </c>
      <c r="C15" s="9">
        <f t="shared" ref="C15:E15" si="1">SQRT(2*C10*C7/C9)</f>
        <v>642.26162893325647</v>
      </c>
      <c r="D15" s="9">
        <f t="shared" si="1"/>
        <v>526.07033750250548</v>
      </c>
      <c r="E15" s="9">
        <f t="shared" si="1"/>
        <v>526.07033750250548</v>
      </c>
      <c r="F15" s="9">
        <f>SQRT(2*F10*F7/F9)</f>
        <v>193.64916731037084</v>
      </c>
      <c r="G15" s="25"/>
      <c r="J15" s="12"/>
    </row>
    <row r="16" spans="1:10" ht="15.75" thickBot="1" x14ac:dyDescent="0.3">
      <c r="A16" s="6" t="s">
        <v>7</v>
      </c>
      <c r="B16" s="28">
        <v>291</v>
      </c>
      <c r="C16" s="28">
        <v>570</v>
      </c>
      <c r="D16" s="28">
        <v>452</v>
      </c>
      <c r="E16" s="28">
        <v>486</v>
      </c>
      <c r="F16" s="28">
        <v>178</v>
      </c>
      <c r="G16" s="25"/>
    </row>
    <row r="17" spans="1:7" x14ac:dyDescent="0.25">
      <c r="A17" s="6" t="s">
        <v>16</v>
      </c>
      <c r="B17" s="9">
        <f>B16/2</f>
        <v>145.5</v>
      </c>
      <c r="C17" s="9">
        <f t="shared" ref="C17:E17" si="2">C16/2</f>
        <v>285</v>
      </c>
      <c r="D17" s="9">
        <f t="shared" si="2"/>
        <v>226</v>
      </c>
      <c r="E17" s="9">
        <f t="shared" si="2"/>
        <v>243</v>
      </c>
      <c r="F17" s="9">
        <f>F16/2</f>
        <v>89</v>
      </c>
      <c r="G17" s="25"/>
    </row>
    <row r="18" spans="1:7" x14ac:dyDescent="0.25">
      <c r="A18" s="6" t="s">
        <v>57</v>
      </c>
      <c r="B18" s="10">
        <f>B7/B16</f>
        <v>3.865979381443299</v>
      </c>
      <c r="C18" s="10">
        <f t="shared" ref="C18:F18" si="3">C7/C16</f>
        <v>4.8245614035087723</v>
      </c>
      <c r="D18" s="10">
        <f t="shared" si="3"/>
        <v>6.803097345132743</v>
      </c>
      <c r="E18" s="10">
        <f t="shared" si="3"/>
        <v>6.3271604938271606</v>
      </c>
      <c r="F18" s="10">
        <f t="shared" si="3"/>
        <v>4.213483146067416</v>
      </c>
      <c r="G18" s="25"/>
    </row>
    <row r="19" spans="1:7" x14ac:dyDescent="0.25">
      <c r="A19" s="6" t="s">
        <v>17</v>
      </c>
      <c r="B19" s="9">
        <f>B16*B18</f>
        <v>1125</v>
      </c>
      <c r="C19" s="9">
        <f t="shared" ref="C19:F19" si="4">C16*C18</f>
        <v>2750</v>
      </c>
      <c r="D19" s="9">
        <f t="shared" si="4"/>
        <v>3075</v>
      </c>
      <c r="E19" s="9">
        <f t="shared" si="4"/>
        <v>3075</v>
      </c>
      <c r="F19" s="9">
        <f t="shared" si="4"/>
        <v>750</v>
      </c>
      <c r="G19" s="25"/>
    </row>
    <row r="20" spans="1:7" x14ac:dyDescent="0.25">
      <c r="A20" s="6" t="s">
        <v>5</v>
      </c>
      <c r="B20" s="9">
        <f>B16*B11</f>
        <v>24444</v>
      </c>
      <c r="C20" s="9">
        <f t="shared" ref="C20:F20" si="5">C16*C11</f>
        <v>60420</v>
      </c>
      <c r="D20" s="9">
        <f t="shared" si="5"/>
        <v>63280</v>
      </c>
      <c r="E20" s="9">
        <f t="shared" si="5"/>
        <v>34020</v>
      </c>
      <c r="F20" s="9">
        <f t="shared" si="5"/>
        <v>17800</v>
      </c>
      <c r="G20" s="27">
        <f>SUM(B20:F20)</f>
        <v>199964</v>
      </c>
    </row>
    <row r="21" spans="1:7" x14ac:dyDescent="0.25">
      <c r="A21" s="6" t="s">
        <v>58</v>
      </c>
      <c r="B21" s="2">
        <f>B10*B18</f>
        <v>386.59793814432987</v>
      </c>
      <c r="C21" s="2">
        <f t="shared" ref="C21:F21" si="6">C10*C18</f>
        <v>1085.5263157894738</v>
      </c>
      <c r="D21" s="2">
        <f t="shared" si="6"/>
        <v>918.41814159292028</v>
      </c>
      <c r="E21" s="2">
        <f t="shared" si="6"/>
        <v>854.16666666666663</v>
      </c>
      <c r="F21" s="2">
        <f t="shared" si="6"/>
        <v>421.34831460674161</v>
      </c>
      <c r="G21" s="26">
        <f>SUM(B21:F21)</f>
        <v>3666.0573768001318</v>
      </c>
    </row>
    <row r="22" spans="1:7" x14ac:dyDescent="0.25">
      <c r="A22" s="6" t="s">
        <v>59</v>
      </c>
      <c r="B22" s="2">
        <f>B9*B17</f>
        <v>291</v>
      </c>
      <c r="C22" s="2">
        <f t="shared" ref="C22:F22" si="7">C9*C17</f>
        <v>855</v>
      </c>
      <c r="D22" s="2">
        <f t="shared" si="7"/>
        <v>678</v>
      </c>
      <c r="E22" s="2">
        <f t="shared" si="7"/>
        <v>729</v>
      </c>
      <c r="F22" s="2">
        <f t="shared" si="7"/>
        <v>356</v>
      </c>
      <c r="G22" s="26">
        <f t="shared" ref="G22:G24" si="8">SUM(B22:F22)</f>
        <v>2909</v>
      </c>
    </row>
    <row r="23" spans="1:7" x14ac:dyDescent="0.25">
      <c r="A23" s="6" t="s">
        <v>60</v>
      </c>
      <c r="B23" s="2">
        <f>B21+B22</f>
        <v>677.59793814432987</v>
      </c>
      <c r="C23" s="2">
        <f t="shared" ref="C23:F23" si="9">C21+C22</f>
        <v>1940.5263157894738</v>
      </c>
      <c r="D23" s="2">
        <f t="shared" si="9"/>
        <v>1596.4181415929202</v>
      </c>
      <c r="E23" s="2">
        <f t="shared" si="9"/>
        <v>1583.1666666666665</v>
      </c>
      <c r="F23" s="2">
        <f t="shared" si="9"/>
        <v>777.34831460674161</v>
      </c>
      <c r="G23" s="26">
        <f t="shared" si="8"/>
        <v>6575.0573768001314</v>
      </c>
    </row>
    <row r="24" spans="1:7" ht="15.75" thickBot="1" x14ac:dyDescent="0.3">
      <c r="A24" s="8" t="s">
        <v>56</v>
      </c>
      <c r="B24" s="11">
        <f>B7*B8+B23</f>
        <v>51302.597938144332</v>
      </c>
      <c r="C24" s="11">
        <f t="shared" ref="C24:E24" si="10">C7*C8+C23</f>
        <v>235690.52631578947</v>
      </c>
      <c r="D24" s="11">
        <f t="shared" si="10"/>
        <v>385971.41814159293</v>
      </c>
      <c r="E24" s="11">
        <f t="shared" si="10"/>
        <v>478208.16666666669</v>
      </c>
      <c r="F24" s="11">
        <f>F7*F8+F23</f>
        <v>94527.348314606745</v>
      </c>
      <c r="G24" s="29">
        <f t="shared" si="8"/>
        <v>1245700.0573768003</v>
      </c>
    </row>
  </sheetData>
  <mergeCells count="1">
    <mergeCell ref="A1:F1"/>
  </mergeCells>
  <pageMargins left="0.7" right="0.7" top="0.75" bottom="0.75" header="0.3" footer="0.3"/>
  <pageSetup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Answer Report 3</vt:lpstr>
      <vt:lpstr>NonLinear IP</vt:lpstr>
      <vt:lpstr>'NonLinear IP'!Print_Area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Beni Asllani</cp:lastModifiedBy>
  <cp:lastPrinted>2012-07-19T15:34:52Z</cp:lastPrinted>
  <dcterms:created xsi:type="dcterms:W3CDTF">2012-07-14T14:41:04Z</dcterms:created>
  <dcterms:modified xsi:type="dcterms:W3CDTF">2014-10-26T20:27:14Z</dcterms:modified>
</cp:coreProperties>
</file>