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120" yWindow="135" windowWidth="20730" windowHeight="8835"/>
  </bookViews>
  <sheets>
    <sheet name="P5" sheetId="5" r:id="rId1"/>
    <sheet name="P6" sheetId="39" r:id="rId2"/>
  </sheets>
  <definedNames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'P5'!$M$8</definedName>
    <definedName name="solver_lhs1" localSheetId="1" hidden="1">'P6'!$H$2:$H$48</definedName>
    <definedName name="solver_lhs10" localSheetId="0" hidden="1">'P5'!$M$8</definedName>
    <definedName name="solver_lhs10" localSheetId="1" hidden="1">'P6'!$L$8</definedName>
    <definedName name="solver_lhs2" localSheetId="0" hidden="1">'P5'!$M$2</definedName>
    <definedName name="solver_lhs2" localSheetId="1" hidden="1">'P6'!$L$4</definedName>
    <definedName name="solver_lhs3" localSheetId="0" hidden="1">'P5'!$H$2:$H$48</definedName>
    <definedName name="solver_lhs3" localSheetId="1" hidden="1">'P6'!$L$4</definedName>
    <definedName name="solver_lhs4" localSheetId="0" hidden="1">'P5'!$M$4</definedName>
    <definedName name="solver_lhs4" localSheetId="1" hidden="1">'P6'!$L$6</definedName>
    <definedName name="solver_lhs5" localSheetId="0" hidden="1">'P5'!$M$4</definedName>
    <definedName name="solver_lhs5" localSheetId="1" hidden="1">'P6'!$L$2</definedName>
    <definedName name="solver_lhs6" localSheetId="0" hidden="1">'P5'!$M$6</definedName>
    <definedName name="solver_lhs6" localSheetId="1" hidden="1">'P6'!$L$8</definedName>
    <definedName name="solver_lhs7" localSheetId="0" hidden="1">'P5'!$M$6</definedName>
    <definedName name="solver_lhs7" localSheetId="1" hidden="1">'P6'!$L$6</definedName>
    <definedName name="solver_lhs8" localSheetId="0" hidden="1">'P5'!$M$6</definedName>
    <definedName name="solver_lhs8" localSheetId="1" hidden="1">'P6'!$L$6</definedName>
    <definedName name="solver_lhs9" localSheetId="0" hidden="1">'P5'!$M$6</definedName>
    <definedName name="solver_lhs9" localSheetId="1" hidden="1">'P6'!$L$6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3</definedName>
    <definedName name="solver_rel10" localSheetId="0" hidden="1">3</definedName>
    <definedName name="solver_rel10" localSheetId="1" hidden="1">3</definedName>
    <definedName name="solver_rel2" localSheetId="0" hidden="1">1</definedName>
    <definedName name="solver_rel2" localSheetId="1" hidden="1">3</definedName>
    <definedName name="solver_rel3" localSheetId="0" hidden="1">3</definedName>
    <definedName name="solver_rel3" localSheetId="1" hidden="1">1</definedName>
    <definedName name="solver_rel4" localSheetId="0" hidden="1">3</definedName>
    <definedName name="solver_rel4" localSheetId="1" hidden="1">1</definedName>
    <definedName name="solver_rel5" localSheetId="0" hidden="1">1</definedName>
    <definedName name="solver_rel5" localSheetId="1" hidden="1">3</definedName>
    <definedName name="solver_rel6" localSheetId="0" hidden="1">1</definedName>
    <definedName name="solver_rel6" localSheetId="1" hidden="1">1</definedName>
    <definedName name="solver_rel7" localSheetId="0" hidden="1">3</definedName>
    <definedName name="solver_rel7" localSheetId="1" hidden="1">3</definedName>
    <definedName name="solver_rel8" localSheetId="0" hidden="1">3</definedName>
    <definedName name="solver_rel8" localSheetId="1" hidden="1">3</definedName>
    <definedName name="solver_rel9" localSheetId="0" hidden="1">3</definedName>
    <definedName name="solver_rel9" localSheetId="1" hidden="1">3</definedName>
    <definedName name="solver_rhs1" localSheetId="0" hidden="1">'P5'!$N$8</definedName>
    <definedName name="solver_rhs1" localSheetId="1" hidden="1">'P6'!$J$2:$J$48</definedName>
    <definedName name="solver_rhs10" localSheetId="0" hidden="1">0</definedName>
    <definedName name="solver_rhs10" localSheetId="1" hidden="1">0</definedName>
    <definedName name="solver_rhs2" localSheetId="0" hidden="1">'P5'!$N$2</definedName>
    <definedName name="solver_rhs2" localSheetId="1" hidden="1">0</definedName>
    <definedName name="solver_rhs3" localSheetId="0" hidden="1">'P5'!$K$2:$K$48</definedName>
    <definedName name="solver_rhs3" localSheetId="1" hidden="1">'P6'!$M$4</definedName>
    <definedName name="solver_rhs4" localSheetId="0" hidden="1">0</definedName>
    <definedName name="solver_rhs4" localSheetId="1" hidden="1">'P6'!$M$6</definedName>
    <definedName name="solver_rhs5" localSheetId="0" hidden="1">'P5'!$N$4</definedName>
    <definedName name="solver_rhs5" localSheetId="1" hidden="1">'P6'!$M$2</definedName>
    <definedName name="solver_rhs6" localSheetId="0" hidden="1">'P5'!$N$6</definedName>
    <definedName name="solver_rhs6" localSheetId="1" hidden="1">'P6'!$M$8</definedName>
    <definedName name="solver_rhs7" localSheetId="0" hidden="1">0</definedName>
    <definedName name="solver_rhs7" localSheetId="1" hidden="1">0</definedName>
    <definedName name="solver_rhs8" localSheetId="0" hidden="1">0</definedName>
    <definedName name="solver_rhs8" localSheetId="1" hidden="1">0</definedName>
    <definedName name="solver_rhs9" localSheetId="0" hidden="1">0</definedName>
    <definedName name="solver_rhs9" localSheetId="1" hidden="1">0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K2" i="39" l="1"/>
  <c r="L8" i="39"/>
  <c r="L6" i="39"/>
  <c r="L4" i="39"/>
  <c r="M2" i="39"/>
  <c r="L2" i="39"/>
  <c r="M4" i="5" l="1"/>
  <c r="N2" i="5"/>
  <c r="M6" i="5" l="1"/>
  <c r="M8" i="5"/>
  <c r="M2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L2" i="5" l="1"/>
</calcChain>
</file>

<file path=xl/sharedStrings.xml><?xml version="1.0" encoding="utf-8"?>
<sst xmlns="http://schemas.openxmlformats.org/spreadsheetml/2006/main" count="133" uniqueCount="71">
  <si>
    <t>Cost</t>
  </si>
  <si>
    <t>J Index</t>
  </si>
  <si>
    <t xml:space="preserve">Price </t>
  </si>
  <si>
    <t xml:space="preserve">Max Qty </t>
  </si>
  <si>
    <t>Xj</t>
  </si>
  <si>
    <t>Profit</t>
  </si>
  <si>
    <t>Total Used Labor Hours</t>
  </si>
  <si>
    <t>Total Available Labor Hours</t>
  </si>
  <si>
    <t>PRODUCT</t>
  </si>
  <si>
    <t xml:space="preserve">Picking Time Per Unit (hrs) </t>
  </si>
  <si>
    <t xml:space="preserve">Product Cost Per Unit </t>
  </si>
  <si>
    <t xml:space="preserve">Shipping Cost Per Unit </t>
  </si>
  <si>
    <t xml:space="preserve">Packing Cost Per Unit </t>
  </si>
  <si>
    <t xml:space="preserve">Picking Cost Per Hour </t>
  </si>
  <si>
    <t>Shipping Budget</t>
  </si>
  <si>
    <t>Shipping Budget Used</t>
  </si>
  <si>
    <t>Packing Budget</t>
  </si>
  <si>
    <t>Packing Budget Used</t>
  </si>
  <si>
    <t>Picking Budget Used</t>
  </si>
  <si>
    <t>Picking Budget</t>
  </si>
  <si>
    <t>Contribution Coefficient</t>
  </si>
  <si>
    <t>FZ MOZZANTPSTO</t>
  </si>
  <si>
    <t>SPICY GRNBEAN</t>
  </si>
  <si>
    <t>ONION GRNBEAN</t>
  </si>
  <si>
    <t>RTB WLGTNBF</t>
  </si>
  <si>
    <t>CRTE RSPBRIE</t>
  </si>
  <si>
    <t>BTRD CHSBROC</t>
  </si>
  <si>
    <t xml:space="preserve"> ASSTCANPE</t>
  </si>
  <si>
    <t>JLP CHSCHEDR</t>
  </si>
  <si>
    <t>BTRD CHEDRCHS</t>
  </si>
  <si>
    <t xml:space="preserve"> MOZZCHS</t>
  </si>
  <si>
    <t>ITLN MOZZCHS</t>
  </si>
  <si>
    <t>STICK MOZZCHS</t>
  </si>
  <si>
    <t>WDG MOZZCHS</t>
  </si>
  <si>
    <t>BEER MOZZCHS</t>
  </si>
  <si>
    <t>BRDD MOZZCHS</t>
  </si>
  <si>
    <t xml:space="preserve"> BRDDCLFWR</t>
  </si>
  <si>
    <t>FZN BTRDCLFWR</t>
  </si>
  <si>
    <t>SPICY &amp;CORN</t>
  </si>
  <si>
    <t>NUGT SWTCORN</t>
  </si>
  <si>
    <t>RAW HAMCRQET</t>
  </si>
  <si>
    <t>0.55 INFRNK</t>
  </si>
  <si>
    <t xml:space="preserve"> CHEDRJLP</t>
  </si>
  <si>
    <t>BRDD CHSJLP</t>
  </si>
  <si>
    <t>STUFD CRMJLP</t>
  </si>
  <si>
    <t>&amp; PBLNOJLP</t>
  </si>
  <si>
    <t>GOUDA &amp;MAC</t>
  </si>
  <si>
    <t>NUGT &amp;MAC</t>
  </si>
  <si>
    <t>PPR &amp;MAC</t>
  </si>
  <si>
    <t>FZN BRDDMSHRM</t>
  </si>
  <si>
    <t>RAW BRDDMSHRM</t>
  </si>
  <si>
    <t>FZN BTRDMSHRM</t>
  </si>
  <si>
    <t>RAW BTRDMSHRM</t>
  </si>
  <si>
    <t>IQF BTRDMSHRM</t>
  </si>
  <si>
    <t>DILL BTRDPKL</t>
  </si>
  <si>
    <t>CRNM DILLPKL</t>
  </si>
  <si>
    <t>SPEAR DILLPKL</t>
  </si>
  <si>
    <t xml:space="preserve"> SWTPTATO</t>
  </si>
  <si>
    <t xml:space="preserve"> CRABRANGN</t>
  </si>
  <si>
    <t>CUT BRDDSQSH</t>
  </si>
  <si>
    <t>FZN BRDDSQSH</t>
  </si>
  <si>
    <t>CKD BRDDVEG</t>
  </si>
  <si>
    <t xml:space="preserve"> BTRDVEG</t>
  </si>
  <si>
    <t>RAW BRDDZCHNI</t>
  </si>
  <si>
    <t>RND BRDDZCHNI</t>
  </si>
  <si>
    <t xml:space="preserve"> BTRDZCHNI</t>
  </si>
  <si>
    <t xml:space="preserve">Raw Materials Cost Per Unit </t>
  </si>
  <si>
    <t xml:space="preserve">Production Cost Per Hour </t>
  </si>
  <si>
    <t xml:space="preserve">Production Time Per Unit (hrs) </t>
  </si>
  <si>
    <t>Production Budget Used</t>
  </si>
  <si>
    <t>Production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</si>
</sst>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0" fillId="5" borderId="1" xfId="2" applyNumberFormat="1" applyFont="1" applyFill="1" applyBorder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selection activeCell="K2" sqref="K2:K48"/>
    </sheetView>
  </sheetViews>
  <sheetFormatPr defaultRowHeight="15" x14ac:dyDescent="0.25"/>
  <cols>
    <col min="1" max="1" width="24.140625" style="12" bestFit="1" customWidth="1"/>
    <col min="2" max="2" width="10.140625" style="3" customWidth="1"/>
    <col min="3" max="3" width="12.140625" style="3" bestFit="1" customWidth="1"/>
    <col min="4" max="4" width="12" style="3" bestFit="1" customWidth="1"/>
    <col min="5" max="5" width="8.7109375" style="3" customWidth="1"/>
    <col min="6" max="6" width="11.5703125" style="3" bestFit="1" customWidth="1"/>
    <col min="7" max="7" width="12.140625" style="3" bestFit="1" customWidth="1"/>
    <col min="8" max="8" width="8.42578125" style="10" customWidth="1"/>
    <col min="9" max="9" width="7.140625" style="3" bestFit="1" customWidth="1"/>
    <col min="10" max="10" width="12.28515625" style="3" bestFit="1" customWidth="1"/>
    <col min="11" max="11" width="9.7109375" style="19" customWidth="1"/>
    <col min="12" max="12" width="15.42578125" style="3" customWidth="1"/>
    <col min="13" max="13" width="20.28515625" style="3" customWidth="1"/>
    <col min="14" max="14" width="18" style="3" customWidth="1"/>
    <col min="15" max="15" width="14.28515625" style="3" bestFit="1" customWidth="1"/>
    <col min="16" max="16384" width="9.140625" style="3"/>
  </cols>
  <sheetData>
    <row r="1" spans="1:15" ht="45" x14ac:dyDescent="0.25">
      <c r="A1" s="14" t="s">
        <v>8</v>
      </c>
      <c r="B1" s="2" t="s">
        <v>2</v>
      </c>
      <c r="C1" s="13" t="s">
        <v>10</v>
      </c>
      <c r="D1" s="13" t="s">
        <v>12</v>
      </c>
      <c r="E1" s="13" t="s">
        <v>11</v>
      </c>
      <c r="F1" s="13" t="s">
        <v>13</v>
      </c>
      <c r="G1" s="13" t="s">
        <v>9</v>
      </c>
      <c r="H1" s="16" t="s">
        <v>3</v>
      </c>
      <c r="I1" s="1" t="s">
        <v>1</v>
      </c>
      <c r="J1" s="1" t="s">
        <v>20</v>
      </c>
      <c r="K1" s="17" t="s">
        <v>4</v>
      </c>
      <c r="L1" s="1" t="s">
        <v>5</v>
      </c>
      <c r="M1" s="1" t="s">
        <v>6</v>
      </c>
      <c r="N1" s="1" t="s">
        <v>7</v>
      </c>
      <c r="O1" s="5"/>
    </row>
    <row r="2" spans="1:15" x14ac:dyDescent="0.25">
      <c r="A2" s="11" t="s">
        <v>21</v>
      </c>
      <c r="B2" s="7">
        <v>76.98</v>
      </c>
      <c r="C2" s="7">
        <v>64.63</v>
      </c>
      <c r="D2" s="7">
        <v>0.8</v>
      </c>
      <c r="E2" s="7">
        <v>1.55</v>
      </c>
      <c r="F2" s="7">
        <v>1.1500000000000001</v>
      </c>
      <c r="G2" s="15">
        <v>0.2234211549238454</v>
      </c>
      <c r="H2" s="8">
        <v>560</v>
      </c>
      <c r="I2" s="8">
        <v>1</v>
      </c>
      <c r="J2" s="9">
        <f>B2-(C2+D2+E2+(F2*G2))</f>
        <v>9.7430656718375985</v>
      </c>
      <c r="K2" s="18">
        <v>1</v>
      </c>
      <c r="L2" s="23">
        <f>SUMPRODUCT($J$2:$J$48,$K$2:$K$48)</f>
        <v>3.7373629075632362</v>
      </c>
      <c r="M2" s="6">
        <f>SUMPRODUCT(G2:G48,$K$2:$K$48)</f>
        <v>24.341423558640763</v>
      </c>
      <c r="N2" s="4">
        <f>50*40</f>
        <v>2000</v>
      </c>
    </row>
    <row r="3" spans="1:15" x14ac:dyDescent="0.25">
      <c r="A3" s="11" t="s">
        <v>22</v>
      </c>
      <c r="B3" s="7">
        <v>45.31</v>
      </c>
      <c r="C3" s="7">
        <v>39.700000000000003</v>
      </c>
      <c r="D3" s="7">
        <v>0.55000000000000004</v>
      </c>
      <c r="E3" s="7">
        <v>2.0499999999999998</v>
      </c>
      <c r="F3" s="7">
        <v>1.1500000000000001</v>
      </c>
      <c r="G3" s="15">
        <v>0.86413913004461085</v>
      </c>
      <c r="H3" s="8">
        <v>248</v>
      </c>
      <c r="I3" s="8">
        <v>2</v>
      </c>
      <c r="J3" s="9">
        <f t="shared" ref="J3:J48" si="0">B3-(C3+D3+E3+(F3*G3))</f>
        <v>2.016240000448704</v>
      </c>
      <c r="K3" s="18">
        <v>1</v>
      </c>
      <c r="L3" s="23"/>
      <c r="M3" s="1" t="s">
        <v>18</v>
      </c>
      <c r="N3" s="1" t="s">
        <v>19</v>
      </c>
    </row>
    <row r="4" spans="1:15" x14ac:dyDescent="0.25">
      <c r="A4" s="11" t="s">
        <v>23</v>
      </c>
      <c r="B4" s="7">
        <v>43.98</v>
      </c>
      <c r="C4" s="7">
        <v>36.630000000000003</v>
      </c>
      <c r="D4" s="7">
        <v>0.55000000000000004</v>
      </c>
      <c r="E4" s="7">
        <v>2.0499999999999998</v>
      </c>
      <c r="F4" s="7">
        <v>1.1500000000000001</v>
      </c>
      <c r="G4" s="15">
        <v>0.41258655219632345</v>
      </c>
      <c r="H4" s="8">
        <v>365</v>
      </c>
      <c r="I4" s="8">
        <v>3</v>
      </c>
      <c r="J4" s="9">
        <f t="shared" si="0"/>
        <v>4.2755254649742298</v>
      </c>
      <c r="K4" s="18">
        <v>1</v>
      </c>
      <c r="L4" s="23"/>
      <c r="M4" s="6">
        <f>SUMPRODUCT(F2:F48,G2:G48,$K$2:$K$48)</f>
        <v>27.992637092436894</v>
      </c>
      <c r="N4" s="7">
        <v>4000</v>
      </c>
    </row>
    <row r="5" spans="1:15" x14ac:dyDescent="0.25">
      <c r="A5" s="11" t="s">
        <v>24</v>
      </c>
      <c r="B5" s="7">
        <v>81.99</v>
      </c>
      <c r="C5" s="7">
        <v>73.7</v>
      </c>
      <c r="D5" s="7">
        <v>0.8</v>
      </c>
      <c r="E5" s="7">
        <v>2.0499999999999998</v>
      </c>
      <c r="F5" s="7">
        <v>1.1500000000000001</v>
      </c>
      <c r="G5" s="15">
        <v>0.58307913681494816</v>
      </c>
      <c r="H5" s="8">
        <v>599</v>
      </c>
      <c r="I5" s="8">
        <v>4</v>
      </c>
      <c r="J5" s="9">
        <f t="shared" si="0"/>
        <v>4.7694589926628055</v>
      </c>
      <c r="K5" s="18">
        <v>1</v>
      </c>
      <c r="L5" s="23"/>
      <c r="M5" s="1" t="s">
        <v>17</v>
      </c>
      <c r="N5" s="1" t="s">
        <v>16</v>
      </c>
    </row>
    <row r="6" spans="1:15" x14ac:dyDescent="0.25">
      <c r="A6" s="11" t="s">
        <v>25</v>
      </c>
      <c r="B6" s="7">
        <v>82.84</v>
      </c>
      <c r="C6" s="7">
        <v>64.98</v>
      </c>
      <c r="D6" s="7">
        <v>0.8</v>
      </c>
      <c r="E6" s="7">
        <v>1.8</v>
      </c>
      <c r="F6" s="7">
        <v>1.1500000000000001</v>
      </c>
      <c r="G6" s="15">
        <v>0.34178821169192464</v>
      </c>
      <c r="H6" s="8">
        <v>638</v>
      </c>
      <c r="I6" s="8">
        <v>5</v>
      </c>
      <c r="J6" s="9">
        <f t="shared" si="0"/>
        <v>14.86694355655429</v>
      </c>
      <c r="K6" s="18">
        <v>1</v>
      </c>
      <c r="L6" s="23"/>
      <c r="M6" s="6">
        <f>SUMPRODUCT(D2:D48,$K$2:$K$48)</f>
        <v>24.850000000000023</v>
      </c>
      <c r="N6" s="7">
        <v>6000</v>
      </c>
    </row>
    <row r="7" spans="1:15" ht="15" customHeight="1" x14ac:dyDescent="0.25">
      <c r="A7" s="11" t="s">
        <v>26</v>
      </c>
      <c r="B7" s="7">
        <v>28.04</v>
      </c>
      <c r="C7" s="7">
        <v>44.31</v>
      </c>
      <c r="D7" s="7">
        <v>0.55000000000000004</v>
      </c>
      <c r="E7" s="7">
        <v>1.3</v>
      </c>
      <c r="F7" s="7">
        <v>1.1500000000000001</v>
      </c>
      <c r="G7" s="15">
        <v>0.88576681315784045</v>
      </c>
      <c r="H7" s="8">
        <v>638</v>
      </c>
      <c r="I7" s="8">
        <v>6</v>
      </c>
      <c r="J7" s="9">
        <f t="shared" si="0"/>
        <v>-19.138631835131513</v>
      </c>
      <c r="K7" s="18">
        <v>1</v>
      </c>
      <c r="L7" s="23"/>
      <c r="M7" s="1" t="s">
        <v>15</v>
      </c>
      <c r="N7" s="1" t="s">
        <v>14</v>
      </c>
    </row>
    <row r="8" spans="1:15" x14ac:dyDescent="0.25">
      <c r="A8" s="11" t="s">
        <v>27</v>
      </c>
      <c r="B8" s="7">
        <v>25.009999999999998</v>
      </c>
      <c r="C8" s="7">
        <v>45.11</v>
      </c>
      <c r="D8" s="7">
        <v>0.55000000000000004</v>
      </c>
      <c r="E8" s="7">
        <v>2.2999999999999998</v>
      </c>
      <c r="F8" s="7">
        <v>1.1500000000000001</v>
      </c>
      <c r="G8" s="15">
        <v>8.8954474023029029E-2</v>
      </c>
      <c r="H8" s="8">
        <v>560</v>
      </c>
      <c r="I8" s="8">
        <v>7</v>
      </c>
      <c r="J8" s="9">
        <f t="shared" si="0"/>
        <v>-23.05229764512648</v>
      </c>
      <c r="K8" s="18">
        <v>1</v>
      </c>
      <c r="L8" s="23"/>
      <c r="M8" s="6">
        <f>SUMPRODUCT(E2:E48,$K$2:$K$48)</f>
        <v>90.349999999999923</v>
      </c>
      <c r="N8" s="7">
        <v>13000</v>
      </c>
    </row>
    <row r="9" spans="1:15" x14ac:dyDescent="0.25">
      <c r="A9" s="11" t="s">
        <v>28</v>
      </c>
      <c r="B9" s="7">
        <v>33.58</v>
      </c>
      <c r="C9" s="7">
        <v>28.39</v>
      </c>
      <c r="D9" s="7">
        <v>0.3</v>
      </c>
      <c r="E9" s="7">
        <v>2.0499999999999998</v>
      </c>
      <c r="F9" s="7">
        <v>1.1500000000000001</v>
      </c>
      <c r="G9" s="15">
        <v>0.660573821715571</v>
      </c>
      <c r="H9" s="8">
        <v>599</v>
      </c>
      <c r="I9" s="8">
        <v>8</v>
      </c>
      <c r="J9" s="9">
        <f t="shared" si="0"/>
        <v>2.0803401050270907</v>
      </c>
      <c r="K9" s="18">
        <v>1</v>
      </c>
      <c r="L9" s="20"/>
      <c r="M9" s="21"/>
      <c r="N9" s="22"/>
    </row>
    <row r="10" spans="1:15" x14ac:dyDescent="0.25">
      <c r="A10" s="11" t="s">
        <v>29</v>
      </c>
      <c r="B10" s="7">
        <v>29.04</v>
      </c>
      <c r="C10" s="7">
        <v>46.22</v>
      </c>
      <c r="D10" s="7">
        <v>0.55000000000000004</v>
      </c>
      <c r="E10" s="7">
        <v>2.0499999999999998</v>
      </c>
      <c r="F10" s="7">
        <v>1.1500000000000001</v>
      </c>
      <c r="G10" s="15">
        <v>8.4673783329698438E-3</v>
      </c>
      <c r="H10" s="8">
        <v>365</v>
      </c>
      <c r="I10" s="8">
        <v>9</v>
      </c>
      <c r="J10" s="9">
        <f t="shared" si="0"/>
        <v>-19.78973748508291</v>
      </c>
      <c r="K10" s="18">
        <v>1</v>
      </c>
      <c r="L10" s="20"/>
      <c r="M10" s="21"/>
      <c r="N10" s="22"/>
    </row>
    <row r="11" spans="1:15" x14ac:dyDescent="0.25">
      <c r="A11" s="11" t="s">
        <v>30</v>
      </c>
      <c r="B11" s="7">
        <v>27.270000000000003</v>
      </c>
      <c r="C11" s="7">
        <v>46.62</v>
      </c>
      <c r="D11" s="7">
        <v>0.55000000000000004</v>
      </c>
      <c r="E11" s="7">
        <v>2.2999999999999998</v>
      </c>
      <c r="F11" s="7">
        <v>1.1500000000000001</v>
      </c>
      <c r="G11" s="15">
        <v>0.28147231974584486</v>
      </c>
      <c r="H11" s="8">
        <v>443</v>
      </c>
      <c r="I11" s="8">
        <v>10</v>
      </c>
      <c r="J11" s="9">
        <f t="shared" si="0"/>
        <v>-22.523693167707712</v>
      </c>
      <c r="K11" s="18">
        <v>1</v>
      </c>
      <c r="L11" s="20"/>
      <c r="M11" s="21"/>
      <c r="N11" s="22"/>
    </row>
    <row r="12" spans="1:15" x14ac:dyDescent="0.25">
      <c r="A12" s="11" t="s">
        <v>31</v>
      </c>
      <c r="B12" s="7">
        <v>75.849999999999994</v>
      </c>
      <c r="C12" s="7">
        <v>65.81</v>
      </c>
      <c r="D12" s="7">
        <v>0.8</v>
      </c>
      <c r="E12" s="7">
        <v>1.55</v>
      </c>
      <c r="F12" s="7">
        <v>1.1500000000000001</v>
      </c>
      <c r="G12" s="15">
        <v>0.83141003907097621</v>
      </c>
      <c r="H12" s="8">
        <v>248</v>
      </c>
      <c r="I12" s="8">
        <v>11</v>
      </c>
      <c r="J12" s="9">
        <f t="shared" si="0"/>
        <v>6.7338784550683783</v>
      </c>
      <c r="K12" s="18">
        <v>1</v>
      </c>
      <c r="L12" s="20"/>
      <c r="M12" s="21"/>
      <c r="N12" s="22"/>
    </row>
    <row r="13" spans="1:15" x14ac:dyDescent="0.25">
      <c r="A13" s="11" t="s">
        <v>32</v>
      </c>
      <c r="B13" s="7">
        <v>81.3</v>
      </c>
      <c r="C13" s="7">
        <v>66.08</v>
      </c>
      <c r="D13" s="7">
        <v>0.8</v>
      </c>
      <c r="E13" s="7">
        <v>2.0499999999999998</v>
      </c>
      <c r="F13" s="7">
        <v>1.1500000000000001</v>
      </c>
      <c r="G13" s="15">
        <v>0.32838260026901978</v>
      </c>
      <c r="H13" s="8">
        <v>404</v>
      </c>
      <c r="I13" s="8">
        <v>12</v>
      </c>
      <c r="J13" s="9">
        <f t="shared" si="0"/>
        <v>11.992360009690628</v>
      </c>
      <c r="K13" s="18">
        <v>1</v>
      </c>
      <c r="L13" s="20"/>
      <c r="M13" s="21"/>
      <c r="N13" s="22"/>
    </row>
    <row r="14" spans="1:15" x14ac:dyDescent="0.25">
      <c r="A14" s="11" t="s">
        <v>33</v>
      </c>
      <c r="B14" s="7">
        <v>40.65</v>
      </c>
      <c r="C14" s="7">
        <v>35.04</v>
      </c>
      <c r="D14" s="7">
        <v>0.55000000000000004</v>
      </c>
      <c r="E14" s="7">
        <v>1.3</v>
      </c>
      <c r="F14" s="7">
        <v>1.1500000000000001</v>
      </c>
      <c r="G14" s="15">
        <v>0.95366168630369841</v>
      </c>
      <c r="H14" s="8">
        <v>482</v>
      </c>
      <c r="I14" s="8">
        <v>13</v>
      </c>
      <c r="J14" s="9">
        <f t="shared" si="0"/>
        <v>2.6632890607507491</v>
      </c>
      <c r="K14" s="18">
        <v>1</v>
      </c>
      <c r="L14" s="20"/>
      <c r="M14" s="21"/>
      <c r="N14" s="22"/>
    </row>
    <row r="15" spans="1:15" x14ac:dyDescent="0.25">
      <c r="A15" s="11" t="s">
        <v>34</v>
      </c>
      <c r="B15" s="7">
        <v>31.18</v>
      </c>
      <c r="C15" s="7">
        <v>48.02</v>
      </c>
      <c r="D15" s="7">
        <v>0.55000000000000004</v>
      </c>
      <c r="E15" s="7">
        <v>1.55</v>
      </c>
      <c r="F15" s="7">
        <v>1.1500000000000001</v>
      </c>
      <c r="G15" s="15">
        <v>0.24361142118821011</v>
      </c>
      <c r="H15" s="8">
        <v>638</v>
      </c>
      <c r="I15" s="8">
        <v>14</v>
      </c>
      <c r="J15" s="9">
        <f t="shared" si="0"/>
        <v>-19.220153134366441</v>
      </c>
      <c r="K15" s="18">
        <v>1</v>
      </c>
      <c r="L15" s="20"/>
      <c r="M15" s="21"/>
      <c r="N15" s="22"/>
    </row>
    <row r="16" spans="1:15" x14ac:dyDescent="0.25">
      <c r="A16" s="11" t="s">
        <v>32</v>
      </c>
      <c r="B16" s="7">
        <v>36.92</v>
      </c>
      <c r="C16" s="7">
        <v>28.29</v>
      </c>
      <c r="D16" s="7">
        <v>0.55000000000000004</v>
      </c>
      <c r="E16" s="7">
        <v>1.8</v>
      </c>
      <c r="F16" s="7">
        <v>1.1500000000000001</v>
      </c>
      <c r="G16" s="15">
        <v>0.88709348076574601</v>
      </c>
      <c r="H16" s="8">
        <v>638</v>
      </c>
      <c r="I16" s="8">
        <v>15</v>
      </c>
      <c r="J16" s="9">
        <f t="shared" si="0"/>
        <v>5.2598424971193936</v>
      </c>
      <c r="K16" s="18">
        <v>1</v>
      </c>
      <c r="L16" s="20"/>
      <c r="M16" s="21"/>
      <c r="N16" s="22"/>
    </row>
    <row r="17" spans="1:14" x14ac:dyDescent="0.25">
      <c r="A17" s="11" t="s">
        <v>35</v>
      </c>
      <c r="B17" s="7">
        <v>27.310000000000002</v>
      </c>
      <c r="C17" s="7">
        <v>46.3</v>
      </c>
      <c r="D17" s="7">
        <v>0.55000000000000004</v>
      </c>
      <c r="E17" s="7">
        <v>2.0499999999999998</v>
      </c>
      <c r="F17" s="7">
        <v>1.1500000000000001</v>
      </c>
      <c r="G17" s="15">
        <v>1.2224176378334839E-2</v>
      </c>
      <c r="H17" s="8">
        <v>599</v>
      </c>
      <c r="I17" s="8">
        <v>16</v>
      </c>
      <c r="J17" s="9">
        <f t="shared" si="0"/>
        <v>-21.604057802835072</v>
      </c>
      <c r="K17" s="18">
        <v>1</v>
      </c>
      <c r="L17" s="20"/>
      <c r="M17" s="21"/>
      <c r="N17" s="22"/>
    </row>
    <row r="18" spans="1:14" x14ac:dyDescent="0.25">
      <c r="A18" s="11" t="s">
        <v>36</v>
      </c>
      <c r="B18" s="7">
        <v>37.54</v>
      </c>
      <c r="C18" s="7">
        <v>31.04</v>
      </c>
      <c r="D18" s="7">
        <v>0.3</v>
      </c>
      <c r="E18" s="7">
        <v>2.5499999999999998</v>
      </c>
      <c r="F18" s="7">
        <v>1.1500000000000001</v>
      </c>
      <c r="G18" s="15">
        <v>0.85126769736517671</v>
      </c>
      <c r="H18" s="8">
        <v>521</v>
      </c>
      <c r="I18" s="8">
        <v>17</v>
      </c>
      <c r="J18" s="9">
        <f t="shared" si="0"/>
        <v>2.6710421480300468</v>
      </c>
      <c r="K18" s="18">
        <v>1</v>
      </c>
      <c r="L18" s="20"/>
      <c r="M18" s="21"/>
      <c r="N18" s="22"/>
    </row>
    <row r="19" spans="1:14" x14ac:dyDescent="0.25">
      <c r="A19" s="11" t="s">
        <v>37</v>
      </c>
      <c r="B19" s="7">
        <v>35.96</v>
      </c>
      <c r="C19" s="7">
        <v>28.57</v>
      </c>
      <c r="D19" s="7">
        <v>0.55000000000000004</v>
      </c>
      <c r="E19" s="7">
        <v>1.55</v>
      </c>
      <c r="F19" s="7">
        <v>1.1500000000000001</v>
      </c>
      <c r="G19" s="15">
        <v>0.96279758243847202</v>
      </c>
      <c r="H19" s="8">
        <v>638</v>
      </c>
      <c r="I19" s="8">
        <v>18</v>
      </c>
      <c r="J19" s="9">
        <f t="shared" si="0"/>
        <v>4.1827827801957547</v>
      </c>
      <c r="K19" s="18">
        <v>1</v>
      </c>
      <c r="L19" s="20"/>
      <c r="M19" s="21"/>
      <c r="N19" s="22"/>
    </row>
    <row r="20" spans="1:14" x14ac:dyDescent="0.25">
      <c r="A20" s="11" t="s">
        <v>38</v>
      </c>
      <c r="B20" s="7">
        <v>34.83</v>
      </c>
      <c r="C20" s="7">
        <v>28.97</v>
      </c>
      <c r="D20" s="7">
        <v>0.55000000000000004</v>
      </c>
      <c r="E20" s="7">
        <v>1.8</v>
      </c>
      <c r="F20" s="7">
        <v>1.1500000000000001</v>
      </c>
      <c r="G20" s="15">
        <v>0.73998565909955838</v>
      </c>
      <c r="H20" s="8">
        <v>365</v>
      </c>
      <c r="I20" s="8">
        <v>19</v>
      </c>
      <c r="J20" s="9">
        <f t="shared" si="0"/>
        <v>2.6590164920355051</v>
      </c>
      <c r="K20" s="18">
        <v>1</v>
      </c>
      <c r="L20" s="20"/>
      <c r="M20" s="21"/>
      <c r="N20" s="22"/>
    </row>
    <row r="21" spans="1:14" x14ac:dyDescent="0.25">
      <c r="A21" s="11" t="s">
        <v>39</v>
      </c>
      <c r="B21" s="7">
        <v>28.27</v>
      </c>
      <c r="C21" s="7">
        <v>25.57</v>
      </c>
      <c r="D21" s="7">
        <v>0.55000000000000004</v>
      </c>
      <c r="E21" s="7">
        <v>2.5499999999999998</v>
      </c>
      <c r="F21" s="7">
        <v>1.1500000000000001</v>
      </c>
      <c r="G21" s="15">
        <v>0.3836940546936225</v>
      </c>
      <c r="H21" s="8">
        <v>365</v>
      </c>
      <c r="I21" s="8">
        <v>20</v>
      </c>
      <c r="J21" s="9">
        <f t="shared" si="0"/>
        <v>-0.84124816289766713</v>
      </c>
      <c r="K21" s="18">
        <v>1</v>
      </c>
      <c r="L21" s="20"/>
      <c r="M21" s="21"/>
      <c r="N21" s="22"/>
    </row>
    <row r="22" spans="1:14" x14ac:dyDescent="0.25">
      <c r="A22" s="11" t="s">
        <v>40</v>
      </c>
      <c r="B22" s="7">
        <v>40.42</v>
      </c>
      <c r="C22" s="7">
        <v>35.130000000000003</v>
      </c>
      <c r="D22" s="7">
        <v>0.55000000000000004</v>
      </c>
      <c r="E22" s="7">
        <v>1.8</v>
      </c>
      <c r="F22" s="7">
        <v>1.1500000000000001</v>
      </c>
      <c r="G22" s="15">
        <v>0.37337674539582633</v>
      </c>
      <c r="H22" s="8">
        <v>482</v>
      </c>
      <c r="I22" s="8">
        <v>21</v>
      </c>
      <c r="J22" s="9">
        <f t="shared" si="0"/>
        <v>2.5106167427948023</v>
      </c>
      <c r="K22" s="18">
        <v>1</v>
      </c>
      <c r="L22" s="20"/>
      <c r="M22" s="21"/>
      <c r="N22" s="22"/>
    </row>
    <row r="23" spans="1:14" x14ac:dyDescent="0.25">
      <c r="A23" s="11" t="s">
        <v>41</v>
      </c>
      <c r="B23" s="7">
        <v>43.55</v>
      </c>
      <c r="C23" s="7">
        <v>33.78</v>
      </c>
      <c r="D23" s="7">
        <v>0.55000000000000004</v>
      </c>
      <c r="E23" s="7">
        <v>2.2999999999999998</v>
      </c>
      <c r="F23" s="7">
        <v>1.1500000000000001</v>
      </c>
      <c r="G23" s="15">
        <v>0.37137364198874323</v>
      </c>
      <c r="H23" s="8">
        <v>326</v>
      </c>
      <c r="I23" s="8">
        <v>22</v>
      </c>
      <c r="J23" s="9">
        <f t="shared" si="0"/>
        <v>6.4929203117129504</v>
      </c>
      <c r="K23" s="18">
        <v>1</v>
      </c>
      <c r="L23" s="20"/>
      <c r="M23" s="21"/>
      <c r="N23" s="22"/>
    </row>
    <row r="24" spans="1:14" x14ac:dyDescent="0.25">
      <c r="A24" s="11" t="s">
        <v>42</v>
      </c>
      <c r="B24" s="7">
        <v>29.71</v>
      </c>
      <c r="C24" s="7">
        <v>49.34</v>
      </c>
      <c r="D24" s="7">
        <v>0.55000000000000004</v>
      </c>
      <c r="E24" s="7">
        <v>1.3</v>
      </c>
      <c r="F24" s="7">
        <v>1.1500000000000001</v>
      </c>
      <c r="G24" s="15">
        <v>0.97277218664418319</v>
      </c>
      <c r="H24" s="8">
        <v>482</v>
      </c>
      <c r="I24" s="8">
        <v>23</v>
      </c>
      <c r="J24" s="9">
        <f t="shared" si="0"/>
        <v>-22.598688014640807</v>
      </c>
      <c r="K24" s="18">
        <v>1</v>
      </c>
      <c r="L24" s="20"/>
      <c r="M24" s="21"/>
      <c r="N24" s="22"/>
    </row>
    <row r="25" spans="1:14" x14ac:dyDescent="0.25">
      <c r="A25" s="11" t="s">
        <v>43</v>
      </c>
      <c r="B25" s="7">
        <v>38.619999999999997</v>
      </c>
      <c r="C25" s="7">
        <v>26.549999999999997</v>
      </c>
      <c r="D25" s="7">
        <v>0.3</v>
      </c>
      <c r="E25" s="7">
        <v>1.3</v>
      </c>
      <c r="F25" s="7">
        <v>1.1500000000000001</v>
      </c>
      <c r="G25" s="15">
        <v>0.95100377806731529</v>
      </c>
      <c r="H25" s="8">
        <v>443</v>
      </c>
      <c r="I25" s="8">
        <v>24</v>
      </c>
      <c r="J25" s="9">
        <f t="shared" si="0"/>
        <v>9.3763456552225861</v>
      </c>
      <c r="K25" s="18">
        <v>1</v>
      </c>
      <c r="L25" s="20"/>
      <c r="M25" s="21"/>
      <c r="N25" s="22"/>
    </row>
    <row r="26" spans="1:14" x14ac:dyDescent="0.25">
      <c r="A26" s="11" t="s">
        <v>44</v>
      </c>
      <c r="B26" s="7">
        <v>31.270000000000003</v>
      </c>
      <c r="C26" s="7">
        <v>25.78</v>
      </c>
      <c r="D26" s="7">
        <v>0.3</v>
      </c>
      <c r="E26" s="7">
        <v>2.0499999999999998</v>
      </c>
      <c r="F26" s="7">
        <v>1.1500000000000001</v>
      </c>
      <c r="G26" s="15">
        <v>0.84952702991990026</v>
      </c>
      <c r="H26" s="8">
        <v>443</v>
      </c>
      <c r="I26" s="8">
        <v>25</v>
      </c>
      <c r="J26" s="9">
        <f t="shared" si="0"/>
        <v>2.163043915592116</v>
      </c>
      <c r="K26" s="18">
        <v>1</v>
      </c>
      <c r="L26" s="20"/>
      <c r="M26" s="21"/>
      <c r="N26" s="22"/>
    </row>
    <row r="27" spans="1:14" x14ac:dyDescent="0.25">
      <c r="A27" s="11" t="s">
        <v>45</v>
      </c>
      <c r="B27" s="7">
        <v>34.44</v>
      </c>
      <c r="C27" s="7">
        <v>29.44</v>
      </c>
      <c r="D27" s="7">
        <v>0.55000000000000004</v>
      </c>
      <c r="E27" s="7">
        <v>1.8</v>
      </c>
      <c r="F27" s="7">
        <v>1.1500000000000001</v>
      </c>
      <c r="G27" s="15">
        <v>0.4914962072148108</v>
      </c>
      <c r="H27" s="8">
        <v>443</v>
      </c>
      <c r="I27" s="8">
        <v>26</v>
      </c>
      <c r="J27" s="9">
        <f t="shared" si="0"/>
        <v>2.0847793617029637</v>
      </c>
      <c r="K27" s="18">
        <v>1</v>
      </c>
      <c r="L27" s="20"/>
      <c r="M27" s="21"/>
      <c r="N27" s="22"/>
    </row>
    <row r="28" spans="1:14" x14ac:dyDescent="0.25">
      <c r="A28" s="11" t="s">
        <v>46</v>
      </c>
      <c r="B28" s="7">
        <v>47.06</v>
      </c>
      <c r="C28" s="7">
        <v>37.32</v>
      </c>
      <c r="D28" s="7">
        <v>0.3</v>
      </c>
      <c r="E28" s="7">
        <v>1.55</v>
      </c>
      <c r="F28" s="7">
        <v>1.1500000000000001</v>
      </c>
      <c r="G28" s="15">
        <v>0.36240643262525341</v>
      </c>
      <c r="H28" s="8">
        <v>443</v>
      </c>
      <c r="I28" s="8">
        <v>27</v>
      </c>
      <c r="J28" s="9">
        <f t="shared" si="0"/>
        <v>7.4732326024809694</v>
      </c>
      <c r="K28" s="18">
        <v>1</v>
      </c>
      <c r="L28" s="20"/>
      <c r="M28" s="21"/>
      <c r="N28" s="22"/>
    </row>
    <row r="29" spans="1:14" x14ac:dyDescent="0.25">
      <c r="A29" s="11" t="s">
        <v>47</v>
      </c>
      <c r="B29" s="7">
        <v>38.1</v>
      </c>
      <c r="C29" s="7">
        <v>32.630000000000003</v>
      </c>
      <c r="D29" s="7">
        <v>0.55000000000000004</v>
      </c>
      <c r="E29" s="7">
        <v>1.8</v>
      </c>
      <c r="F29" s="7">
        <v>1.1500000000000001</v>
      </c>
      <c r="G29" s="15">
        <v>0.79725086485738972</v>
      </c>
      <c r="H29" s="8">
        <v>365</v>
      </c>
      <c r="I29" s="8">
        <v>28</v>
      </c>
      <c r="J29" s="9">
        <f t="shared" si="0"/>
        <v>2.203161505414009</v>
      </c>
      <c r="K29" s="18">
        <v>1</v>
      </c>
      <c r="L29" s="20"/>
      <c r="M29" s="21"/>
      <c r="N29" s="22"/>
    </row>
    <row r="30" spans="1:14" x14ac:dyDescent="0.25">
      <c r="A30" s="11" t="s">
        <v>48</v>
      </c>
      <c r="B30" s="7">
        <v>39.799999999999997</v>
      </c>
      <c r="C30" s="7">
        <v>32.799999999999997</v>
      </c>
      <c r="D30" s="7">
        <v>0.3</v>
      </c>
      <c r="E30" s="7">
        <v>1.55</v>
      </c>
      <c r="F30" s="7">
        <v>1.1500000000000001</v>
      </c>
      <c r="G30" s="15">
        <v>0.9565448309693787</v>
      </c>
      <c r="H30" s="8">
        <v>560</v>
      </c>
      <c r="I30" s="8">
        <v>29</v>
      </c>
      <c r="J30" s="9">
        <f t="shared" si="0"/>
        <v>4.0499734443852233</v>
      </c>
      <c r="K30" s="18">
        <v>1</v>
      </c>
      <c r="L30" s="20"/>
      <c r="M30" s="21"/>
      <c r="N30" s="22"/>
    </row>
    <row r="31" spans="1:14" x14ac:dyDescent="0.25">
      <c r="A31" s="11" t="s">
        <v>49</v>
      </c>
      <c r="B31" s="7">
        <v>48.71</v>
      </c>
      <c r="C31" s="7">
        <v>40.43</v>
      </c>
      <c r="D31" s="7">
        <v>0.55000000000000004</v>
      </c>
      <c r="E31" s="7">
        <v>1.55</v>
      </c>
      <c r="F31" s="7">
        <v>1.1500000000000001</v>
      </c>
      <c r="G31" s="15">
        <v>9.2613162118281744E-2</v>
      </c>
      <c r="H31" s="8">
        <v>521</v>
      </c>
      <c r="I31" s="8">
        <v>30</v>
      </c>
      <c r="J31" s="9">
        <f t="shared" si="0"/>
        <v>6.0734948635639796</v>
      </c>
      <c r="K31" s="18">
        <v>1</v>
      </c>
      <c r="L31" s="20"/>
      <c r="M31" s="21"/>
      <c r="N31" s="22"/>
    </row>
    <row r="32" spans="1:14" x14ac:dyDescent="0.25">
      <c r="A32" s="11" t="s">
        <v>50</v>
      </c>
      <c r="B32" s="7">
        <v>39.930000000000007</v>
      </c>
      <c r="C32" s="7">
        <v>30.78</v>
      </c>
      <c r="D32" s="7">
        <v>0.3</v>
      </c>
      <c r="E32" s="7">
        <v>2.0499999999999998</v>
      </c>
      <c r="F32" s="7">
        <v>1.1500000000000001</v>
      </c>
      <c r="G32" s="15">
        <v>0.4542432230121749</v>
      </c>
      <c r="H32" s="8">
        <v>443</v>
      </c>
      <c r="I32" s="8">
        <v>31</v>
      </c>
      <c r="J32" s="9">
        <f t="shared" si="0"/>
        <v>6.2776202935360033</v>
      </c>
      <c r="K32" s="18">
        <v>1</v>
      </c>
      <c r="L32" s="20"/>
      <c r="M32" s="21"/>
      <c r="N32" s="22"/>
    </row>
    <row r="33" spans="1:14" x14ac:dyDescent="0.25">
      <c r="A33" s="11" t="s">
        <v>51</v>
      </c>
      <c r="B33" s="7">
        <v>39.950000000000003</v>
      </c>
      <c r="C33" s="7">
        <v>31.98</v>
      </c>
      <c r="D33" s="7">
        <v>0.55000000000000004</v>
      </c>
      <c r="E33" s="7">
        <v>2.5499999999999998</v>
      </c>
      <c r="F33" s="7">
        <v>1.1500000000000001</v>
      </c>
      <c r="G33" s="15">
        <v>9.4662087669024508E-2</v>
      </c>
      <c r="H33" s="8">
        <v>560</v>
      </c>
      <c r="I33" s="8">
        <v>32</v>
      </c>
      <c r="J33" s="9">
        <f t="shared" si="0"/>
        <v>4.7611385991806259</v>
      </c>
      <c r="K33" s="18">
        <v>1</v>
      </c>
      <c r="L33" s="20"/>
      <c r="M33" s="21"/>
      <c r="N33" s="22"/>
    </row>
    <row r="34" spans="1:14" x14ac:dyDescent="0.25">
      <c r="A34" s="11" t="s">
        <v>52</v>
      </c>
      <c r="B34" s="7">
        <v>34.67</v>
      </c>
      <c r="C34" s="7">
        <v>27.369999999999997</v>
      </c>
      <c r="D34" s="7">
        <v>0.3</v>
      </c>
      <c r="E34" s="7">
        <v>1.8</v>
      </c>
      <c r="F34" s="7">
        <v>1.1500000000000001</v>
      </c>
      <c r="G34" s="15">
        <v>0.24200624623587474</v>
      </c>
      <c r="H34" s="8">
        <v>521</v>
      </c>
      <c r="I34" s="8">
        <v>33</v>
      </c>
      <c r="J34" s="9">
        <f t="shared" si="0"/>
        <v>4.9216928168287453</v>
      </c>
      <c r="K34" s="18">
        <v>1</v>
      </c>
      <c r="L34" s="20"/>
      <c r="M34" s="21"/>
      <c r="N34" s="22"/>
    </row>
    <row r="35" spans="1:14" x14ac:dyDescent="0.25">
      <c r="A35" s="11" t="s">
        <v>53</v>
      </c>
      <c r="B35" s="7">
        <v>36.56</v>
      </c>
      <c r="C35" s="7">
        <v>30.82</v>
      </c>
      <c r="D35" s="7">
        <v>0.55000000000000004</v>
      </c>
      <c r="E35" s="7">
        <v>2.2999999999999998</v>
      </c>
      <c r="F35" s="7">
        <v>1.1500000000000001</v>
      </c>
      <c r="G35" s="15">
        <v>0.94429840248082497</v>
      </c>
      <c r="H35" s="8">
        <v>521</v>
      </c>
      <c r="I35" s="8">
        <v>34</v>
      </c>
      <c r="J35" s="9">
        <f t="shared" si="0"/>
        <v>1.8040568371470513</v>
      </c>
      <c r="K35" s="18">
        <v>1</v>
      </c>
      <c r="L35" s="20"/>
      <c r="M35" s="21"/>
      <c r="N35" s="22"/>
    </row>
    <row r="36" spans="1:14" x14ac:dyDescent="0.25">
      <c r="A36" s="11" t="s">
        <v>54</v>
      </c>
      <c r="B36" s="7">
        <v>48.73</v>
      </c>
      <c r="C36" s="7">
        <v>39.74</v>
      </c>
      <c r="D36" s="7">
        <v>0.55000000000000004</v>
      </c>
      <c r="E36" s="7">
        <v>1.55</v>
      </c>
      <c r="F36" s="7">
        <v>1.1500000000000001</v>
      </c>
      <c r="G36" s="15">
        <v>0.6895088404964036</v>
      </c>
      <c r="H36" s="8">
        <v>404</v>
      </c>
      <c r="I36" s="8">
        <v>35</v>
      </c>
      <c r="J36" s="9">
        <f t="shared" si="0"/>
        <v>6.0970648334291369</v>
      </c>
      <c r="K36" s="18">
        <v>1</v>
      </c>
      <c r="L36" s="20"/>
      <c r="M36" s="21"/>
      <c r="N36" s="22"/>
    </row>
    <row r="37" spans="1:14" x14ac:dyDescent="0.25">
      <c r="A37" s="11" t="s">
        <v>55</v>
      </c>
      <c r="B37" s="7">
        <v>35.03</v>
      </c>
      <c r="C37" s="7">
        <v>45.22</v>
      </c>
      <c r="D37" s="7">
        <v>0.55000000000000004</v>
      </c>
      <c r="E37" s="7">
        <v>2.0499999999999998</v>
      </c>
      <c r="F37" s="7">
        <v>1.1500000000000001</v>
      </c>
      <c r="G37" s="15">
        <v>0.12147841327930031</v>
      </c>
      <c r="H37" s="8">
        <v>677</v>
      </c>
      <c r="I37" s="8">
        <v>36</v>
      </c>
      <c r="J37" s="9">
        <f t="shared" si="0"/>
        <v>-12.929700175271186</v>
      </c>
      <c r="K37" s="18">
        <v>1</v>
      </c>
      <c r="L37" s="20"/>
      <c r="M37" s="21"/>
      <c r="N37" s="22"/>
    </row>
    <row r="38" spans="1:14" x14ac:dyDescent="0.25">
      <c r="A38" s="11" t="s">
        <v>56</v>
      </c>
      <c r="B38" s="7">
        <v>49.42</v>
      </c>
      <c r="C38" s="7">
        <v>40.119999999999997</v>
      </c>
      <c r="D38" s="7">
        <v>0.55000000000000004</v>
      </c>
      <c r="E38" s="7">
        <v>2.5499999999999998</v>
      </c>
      <c r="F38" s="7">
        <v>1.1500000000000001</v>
      </c>
      <c r="G38" s="15">
        <v>8.7634835596888117E-2</v>
      </c>
      <c r="H38" s="8">
        <v>560</v>
      </c>
      <c r="I38" s="8">
        <v>37</v>
      </c>
      <c r="J38" s="9">
        <f t="shared" si="0"/>
        <v>6.0992199390635875</v>
      </c>
      <c r="K38" s="18">
        <v>1</v>
      </c>
      <c r="L38" s="20"/>
      <c r="M38" s="21"/>
      <c r="N38" s="22"/>
    </row>
    <row r="39" spans="1:14" x14ac:dyDescent="0.25">
      <c r="A39" s="11" t="s">
        <v>57</v>
      </c>
      <c r="B39" s="7">
        <v>27.73</v>
      </c>
      <c r="C39" s="7">
        <v>23.7</v>
      </c>
      <c r="D39" s="7">
        <v>0.55000000000000004</v>
      </c>
      <c r="E39" s="7">
        <v>2.8</v>
      </c>
      <c r="F39" s="7">
        <v>1.1500000000000001</v>
      </c>
      <c r="G39" s="15">
        <v>0.40903359247697946</v>
      </c>
      <c r="H39" s="8">
        <v>365</v>
      </c>
      <c r="I39" s="8">
        <v>38</v>
      </c>
      <c r="J39" s="9">
        <f t="shared" si="0"/>
        <v>0.20961136865147267</v>
      </c>
      <c r="K39" s="18">
        <v>1</v>
      </c>
      <c r="L39" s="20"/>
      <c r="M39" s="21"/>
      <c r="N39" s="22"/>
    </row>
    <row r="40" spans="1:14" x14ac:dyDescent="0.25">
      <c r="A40" s="11" t="s">
        <v>58</v>
      </c>
      <c r="B40" s="7">
        <v>54.879999999999995</v>
      </c>
      <c r="C40" s="7">
        <v>44.879999999999995</v>
      </c>
      <c r="D40" s="7">
        <v>0.3</v>
      </c>
      <c r="E40" s="7">
        <v>1.55</v>
      </c>
      <c r="F40" s="7">
        <v>1.1500000000000001</v>
      </c>
      <c r="G40" s="15">
        <v>0.52297612802309734</v>
      </c>
      <c r="H40" s="8">
        <v>521</v>
      </c>
      <c r="I40" s="8">
        <v>39</v>
      </c>
      <c r="J40" s="9">
        <f t="shared" si="0"/>
        <v>7.5485774527734435</v>
      </c>
      <c r="K40" s="18">
        <v>1</v>
      </c>
      <c r="L40" s="20"/>
      <c r="M40" s="21"/>
      <c r="N40" s="22"/>
    </row>
    <row r="41" spans="1:14" x14ac:dyDescent="0.25">
      <c r="A41" s="11" t="s">
        <v>59</v>
      </c>
      <c r="B41" s="7">
        <v>25.72</v>
      </c>
      <c r="C41" s="7">
        <v>21.57</v>
      </c>
      <c r="D41" s="7">
        <v>0.55000000000000004</v>
      </c>
      <c r="E41" s="7">
        <v>1.8</v>
      </c>
      <c r="F41" s="7">
        <v>1.1500000000000001</v>
      </c>
      <c r="G41" s="15">
        <v>0.87067239286918818</v>
      </c>
      <c r="H41" s="8">
        <v>195</v>
      </c>
      <c r="I41" s="8">
        <v>40</v>
      </c>
      <c r="J41" s="9">
        <f t="shared" si="0"/>
        <v>0.79872674820042988</v>
      </c>
      <c r="K41" s="18">
        <v>1</v>
      </c>
      <c r="L41" s="20"/>
      <c r="M41" s="21"/>
      <c r="N41" s="22"/>
    </row>
    <row r="42" spans="1:14" x14ac:dyDescent="0.25">
      <c r="A42" s="11" t="s">
        <v>60</v>
      </c>
      <c r="B42" s="7">
        <v>20.45</v>
      </c>
      <c r="C42" s="7">
        <v>16.690000000000001</v>
      </c>
      <c r="D42" s="7">
        <v>0.55000000000000004</v>
      </c>
      <c r="E42" s="7">
        <v>2.2999999999999998</v>
      </c>
      <c r="F42" s="7">
        <v>1.1500000000000001</v>
      </c>
      <c r="G42" s="15">
        <v>0.59478072454616493</v>
      </c>
      <c r="H42" s="8">
        <v>560</v>
      </c>
      <c r="I42" s="8">
        <v>41</v>
      </c>
      <c r="J42" s="9">
        <f t="shared" si="0"/>
        <v>0.22600216677190588</v>
      </c>
      <c r="K42" s="18">
        <v>1</v>
      </c>
      <c r="L42" s="20"/>
      <c r="M42" s="21"/>
      <c r="N42" s="22"/>
    </row>
    <row r="43" spans="1:14" x14ac:dyDescent="0.25">
      <c r="A43" s="11" t="s">
        <v>61</v>
      </c>
      <c r="B43" s="7">
        <v>29.92</v>
      </c>
      <c r="C43" s="7">
        <v>24.12</v>
      </c>
      <c r="D43" s="7">
        <v>0.55000000000000004</v>
      </c>
      <c r="E43" s="7">
        <v>2.2999999999999998</v>
      </c>
      <c r="F43" s="7">
        <v>1.1500000000000001</v>
      </c>
      <c r="G43" s="15">
        <v>0.29105501037009951</v>
      </c>
      <c r="H43" s="8">
        <v>404</v>
      </c>
      <c r="I43" s="8">
        <v>42</v>
      </c>
      <c r="J43" s="9">
        <f t="shared" si="0"/>
        <v>2.6152867380743849</v>
      </c>
      <c r="K43" s="18">
        <v>1</v>
      </c>
      <c r="L43" s="20"/>
      <c r="M43" s="21"/>
      <c r="N43" s="22"/>
    </row>
    <row r="44" spans="1:14" x14ac:dyDescent="0.25">
      <c r="A44" s="11" t="s">
        <v>62</v>
      </c>
      <c r="B44" s="7">
        <v>25.39</v>
      </c>
      <c r="C44" s="7">
        <v>23.42</v>
      </c>
      <c r="D44" s="7">
        <v>0.55000000000000004</v>
      </c>
      <c r="E44" s="7">
        <v>2.5499999999999998</v>
      </c>
      <c r="F44" s="7">
        <v>1.1500000000000001</v>
      </c>
      <c r="G44" s="15">
        <v>0.55816247642701877</v>
      </c>
      <c r="H44" s="8">
        <v>482</v>
      </c>
      <c r="I44" s="8">
        <v>43</v>
      </c>
      <c r="J44" s="9">
        <f t="shared" si="0"/>
        <v>-1.771886847891075</v>
      </c>
      <c r="K44" s="18">
        <v>1</v>
      </c>
      <c r="L44" s="20"/>
      <c r="M44" s="21"/>
      <c r="N44" s="22"/>
    </row>
    <row r="45" spans="1:14" x14ac:dyDescent="0.25">
      <c r="A45" s="11" t="s">
        <v>63</v>
      </c>
      <c r="B45" s="7">
        <v>25.12</v>
      </c>
      <c r="C45" s="7">
        <v>13.58</v>
      </c>
      <c r="D45" s="7">
        <v>0.55000000000000004</v>
      </c>
      <c r="E45" s="7">
        <v>1.55</v>
      </c>
      <c r="F45" s="7">
        <v>1.1500000000000001</v>
      </c>
      <c r="G45" s="15">
        <v>5.016980801556703E-2</v>
      </c>
      <c r="H45" s="8">
        <v>482</v>
      </c>
      <c r="I45" s="8">
        <v>44</v>
      </c>
      <c r="J45" s="9">
        <f t="shared" si="0"/>
        <v>9.3823047207820967</v>
      </c>
      <c r="K45" s="18">
        <v>1</v>
      </c>
      <c r="L45" s="20"/>
      <c r="M45" s="21"/>
      <c r="N45" s="22"/>
    </row>
    <row r="46" spans="1:14" x14ac:dyDescent="0.25">
      <c r="A46" s="11" t="s">
        <v>64</v>
      </c>
      <c r="B46" s="7">
        <v>46.99</v>
      </c>
      <c r="C46" s="7">
        <v>47.27</v>
      </c>
      <c r="D46" s="7">
        <v>0.55000000000000004</v>
      </c>
      <c r="E46" s="7">
        <v>2.5499999999999998</v>
      </c>
      <c r="F46" s="7">
        <v>1.1500000000000001</v>
      </c>
      <c r="G46" s="15">
        <v>0.41717999914529269</v>
      </c>
      <c r="H46" s="8">
        <v>404</v>
      </c>
      <c r="I46" s="8">
        <v>45</v>
      </c>
      <c r="J46" s="9">
        <f t="shared" si="0"/>
        <v>-3.8597569990170797</v>
      </c>
      <c r="K46" s="18">
        <v>1</v>
      </c>
      <c r="L46" s="20"/>
      <c r="M46" s="21"/>
      <c r="N46" s="22"/>
    </row>
    <row r="47" spans="1:14" x14ac:dyDescent="0.25">
      <c r="A47" s="11" t="s">
        <v>65</v>
      </c>
      <c r="B47" s="7">
        <v>30.99</v>
      </c>
      <c r="C47" s="7">
        <v>27.85</v>
      </c>
      <c r="D47" s="7">
        <v>0.55000000000000004</v>
      </c>
      <c r="E47" s="7">
        <v>1.55</v>
      </c>
      <c r="F47" s="7">
        <v>1.1500000000000001</v>
      </c>
      <c r="G47" s="15">
        <v>0.66560825475666663</v>
      </c>
      <c r="H47" s="8">
        <v>677</v>
      </c>
      <c r="I47" s="8">
        <v>46</v>
      </c>
      <c r="J47" s="9">
        <f t="shared" si="0"/>
        <v>0.2745505070298293</v>
      </c>
      <c r="K47" s="18">
        <v>1</v>
      </c>
      <c r="L47" s="20"/>
      <c r="M47" s="21"/>
      <c r="N47" s="22"/>
    </row>
    <row r="48" spans="1:14" x14ac:dyDescent="0.25">
      <c r="A48" s="11" t="s">
        <v>65</v>
      </c>
      <c r="B48" s="7">
        <v>29.11</v>
      </c>
      <c r="C48" s="7">
        <v>22.9</v>
      </c>
      <c r="D48" s="7">
        <v>0.55000000000000004</v>
      </c>
      <c r="E48" s="7">
        <v>1.3</v>
      </c>
      <c r="F48" s="7">
        <v>1.1500000000000001</v>
      </c>
      <c r="G48" s="15">
        <v>0.56521085321939335</v>
      </c>
      <c r="H48" s="8">
        <v>521</v>
      </c>
      <c r="I48" s="8">
        <v>47</v>
      </c>
      <c r="J48" s="9">
        <f t="shared" si="0"/>
        <v>3.7100075187976955</v>
      </c>
      <c r="K48" s="18">
        <v>1</v>
      </c>
      <c r="L48" s="20"/>
      <c r="M48" s="21"/>
      <c r="N48" s="22"/>
    </row>
    <row r="49" spans="9:9" x14ac:dyDescent="0.25">
      <c r="I49" s="10"/>
    </row>
  </sheetData>
  <mergeCells count="2">
    <mergeCell ref="L9:N48"/>
    <mergeCell ref="L2:L8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activeCell="J1" sqref="J1"/>
    </sheetView>
  </sheetViews>
  <sheetFormatPr defaultRowHeight="15" x14ac:dyDescent="0.25"/>
  <cols>
    <col min="1" max="1" width="24.140625" style="12" bestFit="1" customWidth="1"/>
    <col min="2" max="2" width="10.140625" style="3" customWidth="1"/>
    <col min="3" max="3" width="12.140625" style="3" bestFit="1" customWidth="1"/>
    <col min="4" max="4" width="12" style="3" bestFit="1" customWidth="1"/>
    <col min="5" max="5" width="8.7109375" style="3" customWidth="1"/>
    <col min="6" max="6" width="11.5703125" style="3" bestFit="1" customWidth="1"/>
    <col min="7" max="7" width="12.140625" style="3" bestFit="1" customWidth="1"/>
    <col min="8" max="8" width="8.42578125" style="10" customWidth="1"/>
    <col min="9" max="9" width="7.140625" style="3" bestFit="1" customWidth="1"/>
    <col min="10" max="10" width="9.7109375" style="19" customWidth="1"/>
    <col min="11" max="11" width="15.42578125" style="3" customWidth="1"/>
    <col min="12" max="12" width="20.28515625" style="3" customWidth="1"/>
    <col min="13" max="13" width="18" style="3" customWidth="1"/>
    <col min="14" max="14" width="14.28515625" style="3" bestFit="1" customWidth="1"/>
    <col min="15" max="16384" width="9.140625" style="3"/>
  </cols>
  <sheetData>
    <row r="1" spans="1:14" ht="60" x14ac:dyDescent="0.25">
      <c r="A1" s="14" t="s">
        <v>8</v>
      </c>
      <c r="B1" s="2" t="s">
        <v>2</v>
      </c>
      <c r="C1" s="13" t="s">
        <v>66</v>
      </c>
      <c r="D1" s="13" t="s">
        <v>12</v>
      </c>
      <c r="E1" s="13" t="s">
        <v>11</v>
      </c>
      <c r="F1" s="13" t="s">
        <v>67</v>
      </c>
      <c r="G1" s="13" t="s">
        <v>68</v>
      </c>
      <c r="H1" s="16" t="s">
        <v>3</v>
      </c>
      <c r="I1" s="1" t="s">
        <v>1</v>
      </c>
      <c r="J1" s="17" t="s">
        <v>4</v>
      </c>
      <c r="K1" s="1" t="s">
        <v>0</v>
      </c>
      <c r="L1" s="1" t="s">
        <v>6</v>
      </c>
      <c r="M1" s="1" t="s">
        <v>7</v>
      </c>
      <c r="N1" s="5"/>
    </row>
    <row r="2" spans="1:14" x14ac:dyDescent="0.25">
      <c r="A2" s="11" t="s">
        <v>21</v>
      </c>
      <c r="B2" s="7">
        <v>76.98</v>
      </c>
      <c r="C2" s="7">
        <v>64.63</v>
      </c>
      <c r="D2" s="7">
        <v>0.8</v>
      </c>
      <c r="E2" s="7">
        <v>1.55</v>
      </c>
      <c r="F2" s="7">
        <v>1.1500000000000001</v>
      </c>
      <c r="G2" s="15">
        <v>0.2234211549238454</v>
      </c>
      <c r="H2" s="8">
        <v>560</v>
      </c>
      <c r="I2" s="8">
        <v>1</v>
      </c>
      <c r="J2" s="18">
        <v>1</v>
      </c>
      <c r="K2" s="23">
        <f>SUMPRODUCT(J2:J48,C2:C48+D2:D48+E2:E48+F2:F48*G2:G48)</f>
        <v>1892.3826370924367</v>
      </c>
      <c r="L2" s="6">
        <f>SUMPRODUCT(G2:G48,$J$2:$J$48)</f>
        <v>24.341423558640763</v>
      </c>
      <c r="M2" s="4">
        <f>50*40</f>
        <v>2000</v>
      </c>
    </row>
    <row r="3" spans="1:14" ht="30" x14ac:dyDescent="0.25">
      <c r="A3" s="11" t="s">
        <v>22</v>
      </c>
      <c r="B3" s="7">
        <v>45.31</v>
      </c>
      <c r="C3" s="7">
        <v>39.700000000000003</v>
      </c>
      <c r="D3" s="7">
        <v>0.55000000000000004</v>
      </c>
      <c r="E3" s="7">
        <v>2.0499999999999998</v>
      </c>
      <c r="F3" s="7">
        <v>1.1500000000000001</v>
      </c>
      <c r="G3" s="15">
        <v>0.86413913004461085</v>
      </c>
      <c r="H3" s="8">
        <v>248</v>
      </c>
      <c r="I3" s="8">
        <v>2</v>
      </c>
      <c r="J3" s="18">
        <v>1</v>
      </c>
      <c r="K3" s="23"/>
      <c r="L3" s="1" t="s">
        <v>69</v>
      </c>
      <c r="M3" s="1" t="s">
        <v>70</v>
      </c>
    </row>
    <row r="4" spans="1:14" x14ac:dyDescent="0.25">
      <c r="A4" s="11" t="s">
        <v>23</v>
      </c>
      <c r="B4" s="7">
        <v>43.98</v>
      </c>
      <c r="C4" s="7">
        <v>36.630000000000003</v>
      </c>
      <c r="D4" s="7">
        <v>0.55000000000000004</v>
      </c>
      <c r="E4" s="7">
        <v>2.0499999999999998</v>
      </c>
      <c r="F4" s="7">
        <v>1.1500000000000001</v>
      </c>
      <c r="G4" s="15">
        <v>0.41258655219632345</v>
      </c>
      <c r="H4" s="8">
        <v>365</v>
      </c>
      <c r="I4" s="8">
        <v>3</v>
      </c>
      <c r="J4" s="18">
        <v>1</v>
      </c>
      <c r="K4" s="23"/>
      <c r="L4" s="6">
        <f>SUMPRODUCT(F2:F48,G2:G48,$J$2:$J$48)</f>
        <v>27.992637092436894</v>
      </c>
      <c r="M4" s="7">
        <v>4000</v>
      </c>
    </row>
    <row r="5" spans="1:14" x14ac:dyDescent="0.25">
      <c r="A5" s="11" t="s">
        <v>24</v>
      </c>
      <c r="B5" s="7">
        <v>81.99</v>
      </c>
      <c r="C5" s="7">
        <v>73.7</v>
      </c>
      <c r="D5" s="7">
        <v>0.8</v>
      </c>
      <c r="E5" s="7">
        <v>2.0499999999999998</v>
      </c>
      <c r="F5" s="7">
        <v>1.1500000000000001</v>
      </c>
      <c r="G5" s="15">
        <v>0.58307913681494816</v>
      </c>
      <c r="H5" s="8">
        <v>599</v>
      </c>
      <c r="I5" s="8">
        <v>4</v>
      </c>
      <c r="J5" s="18">
        <v>1</v>
      </c>
      <c r="K5" s="23"/>
      <c r="L5" s="1" t="s">
        <v>17</v>
      </c>
      <c r="M5" s="1" t="s">
        <v>16</v>
      </c>
    </row>
    <row r="6" spans="1:14" x14ac:dyDescent="0.25">
      <c r="A6" s="11" t="s">
        <v>25</v>
      </c>
      <c r="B6" s="7">
        <v>82.84</v>
      </c>
      <c r="C6" s="7">
        <v>64.98</v>
      </c>
      <c r="D6" s="7">
        <v>0.8</v>
      </c>
      <c r="E6" s="7">
        <v>1.8</v>
      </c>
      <c r="F6" s="7">
        <v>1.1500000000000001</v>
      </c>
      <c r="G6" s="15">
        <v>0.34178821169192464</v>
      </c>
      <c r="H6" s="8">
        <v>638</v>
      </c>
      <c r="I6" s="8">
        <v>5</v>
      </c>
      <c r="J6" s="18">
        <v>1</v>
      </c>
      <c r="K6" s="23"/>
      <c r="L6" s="6">
        <f>SUMPRODUCT(D2:D48,$J$2:$J$48)</f>
        <v>24.850000000000023</v>
      </c>
      <c r="M6" s="7">
        <v>6000</v>
      </c>
    </row>
    <row r="7" spans="1:14" ht="15" customHeight="1" x14ac:dyDescent="0.25">
      <c r="A7" s="11" t="s">
        <v>26</v>
      </c>
      <c r="B7" s="7">
        <v>28.04</v>
      </c>
      <c r="C7" s="7">
        <v>44.31</v>
      </c>
      <c r="D7" s="7">
        <v>0.55000000000000004</v>
      </c>
      <c r="E7" s="7">
        <v>1.3</v>
      </c>
      <c r="F7" s="7">
        <v>1.1500000000000001</v>
      </c>
      <c r="G7" s="15">
        <v>0.88576681315784045</v>
      </c>
      <c r="H7" s="8">
        <v>638</v>
      </c>
      <c r="I7" s="8">
        <v>6</v>
      </c>
      <c r="J7" s="18">
        <v>1</v>
      </c>
      <c r="K7" s="23"/>
      <c r="L7" s="1" t="s">
        <v>15</v>
      </c>
      <c r="M7" s="1" t="s">
        <v>14</v>
      </c>
    </row>
    <row r="8" spans="1:14" x14ac:dyDescent="0.25">
      <c r="A8" s="11" t="s">
        <v>27</v>
      </c>
      <c r="B8" s="7">
        <v>25.009999999999998</v>
      </c>
      <c r="C8" s="7">
        <v>45.11</v>
      </c>
      <c r="D8" s="7">
        <v>0.55000000000000004</v>
      </c>
      <c r="E8" s="7">
        <v>2.2999999999999998</v>
      </c>
      <c r="F8" s="7">
        <v>1.1500000000000001</v>
      </c>
      <c r="G8" s="15">
        <v>8.8954474023029029E-2</v>
      </c>
      <c r="H8" s="8">
        <v>560</v>
      </c>
      <c r="I8" s="8">
        <v>7</v>
      </c>
      <c r="J8" s="18">
        <v>1</v>
      </c>
      <c r="K8" s="23"/>
      <c r="L8" s="6">
        <f>SUMPRODUCT(E2:E48,$J$2:$J$48)</f>
        <v>90.349999999999923</v>
      </c>
      <c r="M8" s="7">
        <v>13000</v>
      </c>
    </row>
    <row r="9" spans="1:14" x14ac:dyDescent="0.25">
      <c r="A9" s="11" t="s">
        <v>28</v>
      </c>
      <c r="B9" s="7">
        <v>33.58</v>
      </c>
      <c r="C9" s="7">
        <v>28.39</v>
      </c>
      <c r="D9" s="7">
        <v>0.3</v>
      </c>
      <c r="E9" s="7">
        <v>2.0499999999999998</v>
      </c>
      <c r="F9" s="7">
        <v>1.1500000000000001</v>
      </c>
      <c r="G9" s="15">
        <v>0.660573821715571</v>
      </c>
      <c r="H9" s="8">
        <v>599</v>
      </c>
      <c r="I9" s="8">
        <v>8</v>
      </c>
      <c r="J9" s="18">
        <v>1</v>
      </c>
      <c r="K9" s="20"/>
      <c r="L9" s="21"/>
      <c r="M9" s="22"/>
    </row>
    <row r="10" spans="1:14" x14ac:dyDescent="0.25">
      <c r="A10" s="11" t="s">
        <v>29</v>
      </c>
      <c r="B10" s="7">
        <v>29.04</v>
      </c>
      <c r="C10" s="7">
        <v>46.22</v>
      </c>
      <c r="D10" s="7">
        <v>0.55000000000000004</v>
      </c>
      <c r="E10" s="7">
        <v>2.0499999999999998</v>
      </c>
      <c r="F10" s="7">
        <v>1.1500000000000001</v>
      </c>
      <c r="G10" s="15">
        <v>8.4673783329698438E-3</v>
      </c>
      <c r="H10" s="8">
        <v>365</v>
      </c>
      <c r="I10" s="8">
        <v>9</v>
      </c>
      <c r="J10" s="18">
        <v>1</v>
      </c>
      <c r="K10" s="20"/>
      <c r="L10" s="21"/>
      <c r="M10" s="22"/>
    </row>
    <row r="11" spans="1:14" x14ac:dyDescent="0.25">
      <c r="A11" s="11" t="s">
        <v>30</v>
      </c>
      <c r="B11" s="7">
        <v>27.270000000000003</v>
      </c>
      <c r="C11" s="7">
        <v>46.62</v>
      </c>
      <c r="D11" s="7">
        <v>0.55000000000000004</v>
      </c>
      <c r="E11" s="7">
        <v>2.2999999999999998</v>
      </c>
      <c r="F11" s="7">
        <v>1.1500000000000001</v>
      </c>
      <c r="G11" s="15">
        <v>0.28147231974584486</v>
      </c>
      <c r="H11" s="8">
        <v>443</v>
      </c>
      <c r="I11" s="8">
        <v>10</v>
      </c>
      <c r="J11" s="18">
        <v>1</v>
      </c>
      <c r="K11" s="20"/>
      <c r="L11" s="21"/>
      <c r="M11" s="22"/>
    </row>
    <row r="12" spans="1:14" x14ac:dyDescent="0.25">
      <c r="A12" s="11" t="s">
        <v>31</v>
      </c>
      <c r="B12" s="7">
        <v>75.849999999999994</v>
      </c>
      <c r="C12" s="7">
        <v>65.81</v>
      </c>
      <c r="D12" s="7">
        <v>0.8</v>
      </c>
      <c r="E12" s="7">
        <v>1.55</v>
      </c>
      <c r="F12" s="7">
        <v>1.1500000000000001</v>
      </c>
      <c r="G12" s="15">
        <v>0.83141003907097621</v>
      </c>
      <c r="H12" s="8">
        <v>248</v>
      </c>
      <c r="I12" s="8">
        <v>11</v>
      </c>
      <c r="J12" s="18">
        <v>1</v>
      </c>
      <c r="K12" s="20"/>
      <c r="L12" s="21"/>
      <c r="M12" s="22"/>
    </row>
    <row r="13" spans="1:14" x14ac:dyDescent="0.25">
      <c r="A13" s="11" t="s">
        <v>32</v>
      </c>
      <c r="B13" s="7">
        <v>81.3</v>
      </c>
      <c r="C13" s="7">
        <v>66.08</v>
      </c>
      <c r="D13" s="7">
        <v>0.8</v>
      </c>
      <c r="E13" s="7">
        <v>2.0499999999999998</v>
      </c>
      <c r="F13" s="7">
        <v>1.1500000000000001</v>
      </c>
      <c r="G13" s="15">
        <v>0.32838260026901978</v>
      </c>
      <c r="H13" s="8">
        <v>404</v>
      </c>
      <c r="I13" s="8">
        <v>12</v>
      </c>
      <c r="J13" s="18">
        <v>1</v>
      </c>
      <c r="K13" s="20"/>
      <c r="L13" s="21"/>
      <c r="M13" s="22"/>
    </row>
    <row r="14" spans="1:14" x14ac:dyDescent="0.25">
      <c r="A14" s="11" t="s">
        <v>33</v>
      </c>
      <c r="B14" s="7">
        <v>40.65</v>
      </c>
      <c r="C14" s="7">
        <v>35.04</v>
      </c>
      <c r="D14" s="7">
        <v>0.55000000000000004</v>
      </c>
      <c r="E14" s="7">
        <v>1.3</v>
      </c>
      <c r="F14" s="7">
        <v>1.1500000000000001</v>
      </c>
      <c r="G14" s="15">
        <v>0.95366168630369841</v>
      </c>
      <c r="H14" s="8">
        <v>482</v>
      </c>
      <c r="I14" s="8">
        <v>13</v>
      </c>
      <c r="J14" s="18">
        <v>1</v>
      </c>
      <c r="K14" s="20"/>
      <c r="L14" s="21"/>
      <c r="M14" s="22"/>
    </row>
    <row r="15" spans="1:14" x14ac:dyDescent="0.25">
      <c r="A15" s="11" t="s">
        <v>34</v>
      </c>
      <c r="B15" s="7">
        <v>31.18</v>
      </c>
      <c r="C15" s="7">
        <v>48.02</v>
      </c>
      <c r="D15" s="7">
        <v>0.55000000000000004</v>
      </c>
      <c r="E15" s="7">
        <v>1.55</v>
      </c>
      <c r="F15" s="7">
        <v>1.1500000000000001</v>
      </c>
      <c r="G15" s="15">
        <v>0.24361142118821011</v>
      </c>
      <c r="H15" s="8">
        <v>638</v>
      </c>
      <c r="I15" s="8">
        <v>14</v>
      </c>
      <c r="J15" s="18">
        <v>1</v>
      </c>
      <c r="K15" s="20"/>
      <c r="L15" s="21"/>
      <c r="M15" s="22"/>
    </row>
    <row r="16" spans="1:14" x14ac:dyDescent="0.25">
      <c r="A16" s="11" t="s">
        <v>32</v>
      </c>
      <c r="B16" s="7">
        <v>36.92</v>
      </c>
      <c r="C16" s="7">
        <v>28.29</v>
      </c>
      <c r="D16" s="7">
        <v>0.55000000000000004</v>
      </c>
      <c r="E16" s="7">
        <v>1.8</v>
      </c>
      <c r="F16" s="7">
        <v>1.1500000000000001</v>
      </c>
      <c r="G16" s="15">
        <v>0.88709348076574601</v>
      </c>
      <c r="H16" s="8">
        <v>638</v>
      </c>
      <c r="I16" s="8">
        <v>15</v>
      </c>
      <c r="J16" s="18">
        <v>1</v>
      </c>
      <c r="K16" s="20"/>
      <c r="L16" s="21"/>
      <c r="M16" s="22"/>
    </row>
    <row r="17" spans="1:13" x14ac:dyDescent="0.25">
      <c r="A17" s="11" t="s">
        <v>35</v>
      </c>
      <c r="B17" s="7">
        <v>27.310000000000002</v>
      </c>
      <c r="C17" s="7">
        <v>46.3</v>
      </c>
      <c r="D17" s="7">
        <v>0.55000000000000004</v>
      </c>
      <c r="E17" s="7">
        <v>2.0499999999999998</v>
      </c>
      <c r="F17" s="7">
        <v>1.1500000000000001</v>
      </c>
      <c r="G17" s="15">
        <v>1.2224176378334839E-2</v>
      </c>
      <c r="H17" s="8">
        <v>599</v>
      </c>
      <c r="I17" s="8">
        <v>16</v>
      </c>
      <c r="J17" s="18">
        <v>1</v>
      </c>
      <c r="K17" s="20"/>
      <c r="L17" s="21"/>
      <c r="M17" s="22"/>
    </row>
    <row r="18" spans="1:13" x14ac:dyDescent="0.25">
      <c r="A18" s="11" t="s">
        <v>36</v>
      </c>
      <c r="B18" s="7">
        <v>37.54</v>
      </c>
      <c r="C18" s="7">
        <v>31.04</v>
      </c>
      <c r="D18" s="7">
        <v>0.3</v>
      </c>
      <c r="E18" s="7">
        <v>2.5499999999999998</v>
      </c>
      <c r="F18" s="7">
        <v>1.1500000000000001</v>
      </c>
      <c r="G18" s="15">
        <v>0.85126769736517671</v>
      </c>
      <c r="H18" s="8">
        <v>521</v>
      </c>
      <c r="I18" s="8">
        <v>17</v>
      </c>
      <c r="J18" s="18">
        <v>1</v>
      </c>
      <c r="K18" s="20"/>
      <c r="L18" s="21"/>
      <c r="M18" s="22"/>
    </row>
    <row r="19" spans="1:13" x14ac:dyDescent="0.25">
      <c r="A19" s="11" t="s">
        <v>37</v>
      </c>
      <c r="B19" s="7">
        <v>35.96</v>
      </c>
      <c r="C19" s="7">
        <v>28.57</v>
      </c>
      <c r="D19" s="7">
        <v>0.55000000000000004</v>
      </c>
      <c r="E19" s="7">
        <v>1.55</v>
      </c>
      <c r="F19" s="7">
        <v>1.1500000000000001</v>
      </c>
      <c r="G19" s="15">
        <v>0.96279758243847202</v>
      </c>
      <c r="H19" s="8">
        <v>638</v>
      </c>
      <c r="I19" s="8">
        <v>18</v>
      </c>
      <c r="J19" s="18">
        <v>1</v>
      </c>
      <c r="K19" s="20"/>
      <c r="L19" s="21"/>
      <c r="M19" s="22"/>
    </row>
    <row r="20" spans="1:13" x14ac:dyDescent="0.25">
      <c r="A20" s="11" t="s">
        <v>38</v>
      </c>
      <c r="B20" s="7">
        <v>34.83</v>
      </c>
      <c r="C20" s="7">
        <v>28.97</v>
      </c>
      <c r="D20" s="7">
        <v>0.55000000000000004</v>
      </c>
      <c r="E20" s="7">
        <v>1.8</v>
      </c>
      <c r="F20" s="7">
        <v>1.1500000000000001</v>
      </c>
      <c r="G20" s="15">
        <v>0.73998565909955838</v>
      </c>
      <c r="H20" s="8">
        <v>365</v>
      </c>
      <c r="I20" s="8">
        <v>19</v>
      </c>
      <c r="J20" s="18">
        <v>1</v>
      </c>
      <c r="K20" s="20"/>
      <c r="L20" s="21"/>
      <c r="M20" s="22"/>
    </row>
    <row r="21" spans="1:13" x14ac:dyDescent="0.25">
      <c r="A21" s="11" t="s">
        <v>39</v>
      </c>
      <c r="B21" s="7">
        <v>28.27</v>
      </c>
      <c r="C21" s="7">
        <v>25.57</v>
      </c>
      <c r="D21" s="7">
        <v>0.55000000000000004</v>
      </c>
      <c r="E21" s="7">
        <v>2.5499999999999998</v>
      </c>
      <c r="F21" s="7">
        <v>1.1500000000000001</v>
      </c>
      <c r="G21" s="15">
        <v>0.3836940546936225</v>
      </c>
      <c r="H21" s="8">
        <v>365</v>
      </c>
      <c r="I21" s="8">
        <v>20</v>
      </c>
      <c r="J21" s="18">
        <v>1</v>
      </c>
      <c r="K21" s="20"/>
      <c r="L21" s="21"/>
      <c r="M21" s="22"/>
    </row>
    <row r="22" spans="1:13" x14ac:dyDescent="0.25">
      <c r="A22" s="11" t="s">
        <v>40</v>
      </c>
      <c r="B22" s="7">
        <v>40.42</v>
      </c>
      <c r="C22" s="7">
        <v>35.130000000000003</v>
      </c>
      <c r="D22" s="7">
        <v>0.55000000000000004</v>
      </c>
      <c r="E22" s="7">
        <v>1.8</v>
      </c>
      <c r="F22" s="7">
        <v>1.1500000000000001</v>
      </c>
      <c r="G22" s="15">
        <v>0.37337674539582633</v>
      </c>
      <c r="H22" s="8">
        <v>482</v>
      </c>
      <c r="I22" s="8">
        <v>21</v>
      </c>
      <c r="J22" s="18">
        <v>1</v>
      </c>
      <c r="K22" s="20"/>
      <c r="L22" s="21"/>
      <c r="M22" s="22"/>
    </row>
    <row r="23" spans="1:13" x14ac:dyDescent="0.25">
      <c r="A23" s="11" t="s">
        <v>41</v>
      </c>
      <c r="B23" s="7">
        <v>43.55</v>
      </c>
      <c r="C23" s="7">
        <v>33.78</v>
      </c>
      <c r="D23" s="7">
        <v>0.55000000000000004</v>
      </c>
      <c r="E23" s="7">
        <v>2.2999999999999998</v>
      </c>
      <c r="F23" s="7">
        <v>1.1500000000000001</v>
      </c>
      <c r="G23" s="15">
        <v>0.37137364198874323</v>
      </c>
      <c r="H23" s="8">
        <v>326</v>
      </c>
      <c r="I23" s="8">
        <v>22</v>
      </c>
      <c r="J23" s="18">
        <v>1</v>
      </c>
      <c r="K23" s="20"/>
      <c r="L23" s="21"/>
      <c r="M23" s="22"/>
    </row>
    <row r="24" spans="1:13" x14ac:dyDescent="0.25">
      <c r="A24" s="11" t="s">
        <v>42</v>
      </c>
      <c r="B24" s="7">
        <v>29.71</v>
      </c>
      <c r="C24" s="7">
        <v>49.34</v>
      </c>
      <c r="D24" s="7">
        <v>0.55000000000000004</v>
      </c>
      <c r="E24" s="7">
        <v>1.3</v>
      </c>
      <c r="F24" s="7">
        <v>1.1500000000000001</v>
      </c>
      <c r="G24" s="15">
        <v>0.97277218664418319</v>
      </c>
      <c r="H24" s="8">
        <v>482</v>
      </c>
      <c r="I24" s="8">
        <v>23</v>
      </c>
      <c r="J24" s="18">
        <v>1</v>
      </c>
      <c r="K24" s="20"/>
      <c r="L24" s="21"/>
      <c r="M24" s="22"/>
    </row>
    <row r="25" spans="1:13" x14ac:dyDescent="0.25">
      <c r="A25" s="11" t="s">
        <v>43</v>
      </c>
      <c r="B25" s="7">
        <v>38.619999999999997</v>
      </c>
      <c r="C25" s="7">
        <v>26.549999999999997</v>
      </c>
      <c r="D25" s="7">
        <v>0.3</v>
      </c>
      <c r="E25" s="7">
        <v>1.3</v>
      </c>
      <c r="F25" s="7">
        <v>1.1500000000000001</v>
      </c>
      <c r="G25" s="15">
        <v>0.95100377806731529</v>
      </c>
      <c r="H25" s="8">
        <v>443</v>
      </c>
      <c r="I25" s="8">
        <v>24</v>
      </c>
      <c r="J25" s="18">
        <v>1</v>
      </c>
      <c r="K25" s="20"/>
      <c r="L25" s="21"/>
      <c r="M25" s="22"/>
    </row>
    <row r="26" spans="1:13" x14ac:dyDescent="0.25">
      <c r="A26" s="11" t="s">
        <v>44</v>
      </c>
      <c r="B26" s="7">
        <v>31.270000000000003</v>
      </c>
      <c r="C26" s="7">
        <v>25.78</v>
      </c>
      <c r="D26" s="7">
        <v>0.3</v>
      </c>
      <c r="E26" s="7">
        <v>2.0499999999999998</v>
      </c>
      <c r="F26" s="7">
        <v>1.1500000000000001</v>
      </c>
      <c r="G26" s="15">
        <v>0.84952702991990026</v>
      </c>
      <c r="H26" s="8">
        <v>443</v>
      </c>
      <c r="I26" s="8">
        <v>25</v>
      </c>
      <c r="J26" s="18">
        <v>1</v>
      </c>
      <c r="K26" s="20"/>
      <c r="L26" s="21"/>
      <c r="M26" s="22"/>
    </row>
    <row r="27" spans="1:13" x14ac:dyDescent="0.25">
      <c r="A27" s="11" t="s">
        <v>45</v>
      </c>
      <c r="B27" s="7">
        <v>34.44</v>
      </c>
      <c r="C27" s="7">
        <v>29.44</v>
      </c>
      <c r="D27" s="7">
        <v>0.55000000000000004</v>
      </c>
      <c r="E27" s="7">
        <v>1.8</v>
      </c>
      <c r="F27" s="7">
        <v>1.1500000000000001</v>
      </c>
      <c r="G27" s="15">
        <v>0.4914962072148108</v>
      </c>
      <c r="H27" s="8">
        <v>443</v>
      </c>
      <c r="I27" s="8">
        <v>26</v>
      </c>
      <c r="J27" s="18">
        <v>1</v>
      </c>
      <c r="K27" s="20"/>
      <c r="L27" s="21"/>
      <c r="M27" s="22"/>
    </row>
    <row r="28" spans="1:13" x14ac:dyDescent="0.25">
      <c r="A28" s="11" t="s">
        <v>46</v>
      </c>
      <c r="B28" s="7">
        <v>47.06</v>
      </c>
      <c r="C28" s="7">
        <v>37.32</v>
      </c>
      <c r="D28" s="7">
        <v>0.3</v>
      </c>
      <c r="E28" s="7">
        <v>1.55</v>
      </c>
      <c r="F28" s="7">
        <v>1.1500000000000001</v>
      </c>
      <c r="G28" s="15">
        <v>0.36240643262525341</v>
      </c>
      <c r="H28" s="8">
        <v>443</v>
      </c>
      <c r="I28" s="8">
        <v>27</v>
      </c>
      <c r="J28" s="18">
        <v>1</v>
      </c>
      <c r="K28" s="20"/>
      <c r="L28" s="21"/>
      <c r="M28" s="22"/>
    </row>
    <row r="29" spans="1:13" x14ac:dyDescent="0.25">
      <c r="A29" s="11" t="s">
        <v>47</v>
      </c>
      <c r="B29" s="7">
        <v>38.1</v>
      </c>
      <c r="C29" s="7">
        <v>32.630000000000003</v>
      </c>
      <c r="D29" s="7">
        <v>0.55000000000000004</v>
      </c>
      <c r="E29" s="7">
        <v>1.8</v>
      </c>
      <c r="F29" s="7">
        <v>1.1500000000000001</v>
      </c>
      <c r="G29" s="15">
        <v>0.79725086485738972</v>
      </c>
      <c r="H29" s="8">
        <v>365</v>
      </c>
      <c r="I29" s="8">
        <v>28</v>
      </c>
      <c r="J29" s="18">
        <v>1</v>
      </c>
      <c r="K29" s="20"/>
      <c r="L29" s="21"/>
      <c r="M29" s="22"/>
    </row>
    <row r="30" spans="1:13" x14ac:dyDescent="0.25">
      <c r="A30" s="11" t="s">
        <v>48</v>
      </c>
      <c r="B30" s="7">
        <v>39.799999999999997</v>
      </c>
      <c r="C30" s="7">
        <v>32.799999999999997</v>
      </c>
      <c r="D30" s="7">
        <v>0.3</v>
      </c>
      <c r="E30" s="7">
        <v>1.55</v>
      </c>
      <c r="F30" s="7">
        <v>1.1500000000000001</v>
      </c>
      <c r="G30" s="15">
        <v>0.9565448309693787</v>
      </c>
      <c r="H30" s="8">
        <v>560</v>
      </c>
      <c r="I30" s="8">
        <v>29</v>
      </c>
      <c r="J30" s="18">
        <v>1</v>
      </c>
      <c r="K30" s="20"/>
      <c r="L30" s="21"/>
      <c r="M30" s="22"/>
    </row>
    <row r="31" spans="1:13" x14ac:dyDescent="0.25">
      <c r="A31" s="11" t="s">
        <v>49</v>
      </c>
      <c r="B31" s="7">
        <v>48.71</v>
      </c>
      <c r="C31" s="7">
        <v>40.43</v>
      </c>
      <c r="D31" s="7">
        <v>0.55000000000000004</v>
      </c>
      <c r="E31" s="7">
        <v>1.55</v>
      </c>
      <c r="F31" s="7">
        <v>1.1500000000000001</v>
      </c>
      <c r="G31" s="15">
        <v>9.2613162118281744E-2</v>
      </c>
      <c r="H31" s="8">
        <v>521</v>
      </c>
      <c r="I31" s="8">
        <v>30</v>
      </c>
      <c r="J31" s="18">
        <v>1</v>
      </c>
      <c r="K31" s="20"/>
      <c r="L31" s="21"/>
      <c r="M31" s="22"/>
    </row>
    <row r="32" spans="1:13" x14ac:dyDescent="0.25">
      <c r="A32" s="11" t="s">
        <v>50</v>
      </c>
      <c r="B32" s="7">
        <v>39.930000000000007</v>
      </c>
      <c r="C32" s="7">
        <v>30.78</v>
      </c>
      <c r="D32" s="7">
        <v>0.3</v>
      </c>
      <c r="E32" s="7">
        <v>2.0499999999999998</v>
      </c>
      <c r="F32" s="7">
        <v>1.1500000000000001</v>
      </c>
      <c r="G32" s="15">
        <v>0.4542432230121749</v>
      </c>
      <c r="H32" s="8">
        <v>443</v>
      </c>
      <c r="I32" s="8">
        <v>31</v>
      </c>
      <c r="J32" s="18">
        <v>1</v>
      </c>
      <c r="K32" s="20"/>
      <c r="L32" s="21"/>
      <c r="M32" s="22"/>
    </row>
    <row r="33" spans="1:13" x14ac:dyDescent="0.25">
      <c r="A33" s="11" t="s">
        <v>51</v>
      </c>
      <c r="B33" s="7">
        <v>39.950000000000003</v>
      </c>
      <c r="C33" s="7">
        <v>31.98</v>
      </c>
      <c r="D33" s="7">
        <v>0.55000000000000004</v>
      </c>
      <c r="E33" s="7">
        <v>2.5499999999999998</v>
      </c>
      <c r="F33" s="7">
        <v>1.1500000000000001</v>
      </c>
      <c r="G33" s="15">
        <v>9.4662087669024508E-2</v>
      </c>
      <c r="H33" s="8">
        <v>560</v>
      </c>
      <c r="I33" s="8">
        <v>32</v>
      </c>
      <c r="J33" s="18">
        <v>1</v>
      </c>
      <c r="K33" s="20"/>
      <c r="L33" s="21"/>
      <c r="M33" s="22"/>
    </row>
    <row r="34" spans="1:13" x14ac:dyDescent="0.25">
      <c r="A34" s="11" t="s">
        <v>52</v>
      </c>
      <c r="B34" s="7">
        <v>34.67</v>
      </c>
      <c r="C34" s="7">
        <v>27.369999999999997</v>
      </c>
      <c r="D34" s="7">
        <v>0.3</v>
      </c>
      <c r="E34" s="7">
        <v>1.8</v>
      </c>
      <c r="F34" s="7">
        <v>1.1500000000000001</v>
      </c>
      <c r="G34" s="15">
        <v>0.24200624623587474</v>
      </c>
      <c r="H34" s="8">
        <v>521</v>
      </c>
      <c r="I34" s="8">
        <v>33</v>
      </c>
      <c r="J34" s="18">
        <v>1</v>
      </c>
      <c r="K34" s="20"/>
      <c r="L34" s="21"/>
      <c r="M34" s="22"/>
    </row>
    <row r="35" spans="1:13" x14ac:dyDescent="0.25">
      <c r="A35" s="11" t="s">
        <v>53</v>
      </c>
      <c r="B35" s="7">
        <v>36.56</v>
      </c>
      <c r="C35" s="7">
        <v>30.82</v>
      </c>
      <c r="D35" s="7">
        <v>0.55000000000000004</v>
      </c>
      <c r="E35" s="7">
        <v>2.2999999999999998</v>
      </c>
      <c r="F35" s="7">
        <v>1.1500000000000001</v>
      </c>
      <c r="G35" s="15">
        <v>0.94429840248082497</v>
      </c>
      <c r="H35" s="8">
        <v>521</v>
      </c>
      <c r="I35" s="8">
        <v>34</v>
      </c>
      <c r="J35" s="18">
        <v>1</v>
      </c>
      <c r="K35" s="20"/>
      <c r="L35" s="21"/>
      <c r="M35" s="22"/>
    </row>
    <row r="36" spans="1:13" x14ac:dyDescent="0.25">
      <c r="A36" s="11" t="s">
        <v>54</v>
      </c>
      <c r="B36" s="7">
        <v>48.73</v>
      </c>
      <c r="C36" s="7">
        <v>39.74</v>
      </c>
      <c r="D36" s="7">
        <v>0.55000000000000004</v>
      </c>
      <c r="E36" s="7">
        <v>1.55</v>
      </c>
      <c r="F36" s="7">
        <v>1.1500000000000001</v>
      </c>
      <c r="G36" s="15">
        <v>0.6895088404964036</v>
      </c>
      <c r="H36" s="8">
        <v>404</v>
      </c>
      <c r="I36" s="8">
        <v>35</v>
      </c>
      <c r="J36" s="18">
        <v>1</v>
      </c>
      <c r="K36" s="20"/>
      <c r="L36" s="21"/>
      <c r="M36" s="22"/>
    </row>
    <row r="37" spans="1:13" x14ac:dyDescent="0.25">
      <c r="A37" s="11" t="s">
        <v>55</v>
      </c>
      <c r="B37" s="7">
        <v>35.03</v>
      </c>
      <c r="C37" s="7">
        <v>45.22</v>
      </c>
      <c r="D37" s="7">
        <v>0.55000000000000004</v>
      </c>
      <c r="E37" s="7">
        <v>2.0499999999999998</v>
      </c>
      <c r="F37" s="7">
        <v>1.1500000000000001</v>
      </c>
      <c r="G37" s="15">
        <v>0.12147841327930031</v>
      </c>
      <c r="H37" s="8">
        <v>677</v>
      </c>
      <c r="I37" s="8">
        <v>36</v>
      </c>
      <c r="J37" s="18">
        <v>1</v>
      </c>
      <c r="K37" s="20"/>
      <c r="L37" s="21"/>
      <c r="M37" s="22"/>
    </row>
    <row r="38" spans="1:13" x14ac:dyDescent="0.25">
      <c r="A38" s="11" t="s">
        <v>56</v>
      </c>
      <c r="B38" s="7">
        <v>49.42</v>
      </c>
      <c r="C38" s="7">
        <v>40.119999999999997</v>
      </c>
      <c r="D38" s="7">
        <v>0.55000000000000004</v>
      </c>
      <c r="E38" s="7">
        <v>2.5499999999999998</v>
      </c>
      <c r="F38" s="7">
        <v>1.1500000000000001</v>
      </c>
      <c r="G38" s="15">
        <v>8.7634835596888117E-2</v>
      </c>
      <c r="H38" s="8">
        <v>560</v>
      </c>
      <c r="I38" s="8">
        <v>37</v>
      </c>
      <c r="J38" s="18">
        <v>1</v>
      </c>
      <c r="K38" s="20"/>
      <c r="L38" s="21"/>
      <c r="M38" s="22"/>
    </row>
    <row r="39" spans="1:13" x14ac:dyDescent="0.25">
      <c r="A39" s="11" t="s">
        <v>57</v>
      </c>
      <c r="B39" s="7">
        <v>27.73</v>
      </c>
      <c r="C39" s="7">
        <v>23.7</v>
      </c>
      <c r="D39" s="7">
        <v>0.55000000000000004</v>
      </c>
      <c r="E39" s="7">
        <v>2.8</v>
      </c>
      <c r="F39" s="7">
        <v>1.1500000000000001</v>
      </c>
      <c r="G39" s="15">
        <v>0.40903359247697946</v>
      </c>
      <c r="H39" s="8">
        <v>365</v>
      </c>
      <c r="I39" s="8">
        <v>38</v>
      </c>
      <c r="J39" s="18">
        <v>1</v>
      </c>
      <c r="K39" s="20"/>
      <c r="L39" s="21"/>
      <c r="M39" s="22"/>
    </row>
    <row r="40" spans="1:13" x14ac:dyDescent="0.25">
      <c r="A40" s="11" t="s">
        <v>58</v>
      </c>
      <c r="B40" s="7">
        <v>54.879999999999995</v>
      </c>
      <c r="C40" s="7">
        <v>44.879999999999995</v>
      </c>
      <c r="D40" s="7">
        <v>0.3</v>
      </c>
      <c r="E40" s="7">
        <v>1.55</v>
      </c>
      <c r="F40" s="7">
        <v>1.1500000000000001</v>
      </c>
      <c r="G40" s="15">
        <v>0.52297612802309734</v>
      </c>
      <c r="H40" s="8">
        <v>521</v>
      </c>
      <c r="I40" s="8">
        <v>39</v>
      </c>
      <c r="J40" s="18">
        <v>1</v>
      </c>
      <c r="K40" s="20"/>
      <c r="L40" s="21"/>
      <c r="M40" s="22"/>
    </row>
    <row r="41" spans="1:13" x14ac:dyDescent="0.25">
      <c r="A41" s="11" t="s">
        <v>59</v>
      </c>
      <c r="B41" s="7">
        <v>25.72</v>
      </c>
      <c r="C41" s="7">
        <v>21.57</v>
      </c>
      <c r="D41" s="7">
        <v>0.55000000000000004</v>
      </c>
      <c r="E41" s="7">
        <v>1.8</v>
      </c>
      <c r="F41" s="7">
        <v>1.1500000000000001</v>
      </c>
      <c r="G41" s="15">
        <v>0.87067239286918818</v>
      </c>
      <c r="H41" s="8">
        <v>195</v>
      </c>
      <c r="I41" s="8">
        <v>40</v>
      </c>
      <c r="J41" s="18">
        <v>1</v>
      </c>
      <c r="K41" s="20"/>
      <c r="L41" s="21"/>
      <c r="M41" s="22"/>
    </row>
    <row r="42" spans="1:13" x14ac:dyDescent="0.25">
      <c r="A42" s="11" t="s">
        <v>60</v>
      </c>
      <c r="B42" s="7">
        <v>20.45</v>
      </c>
      <c r="C42" s="7">
        <v>16.690000000000001</v>
      </c>
      <c r="D42" s="7">
        <v>0.55000000000000004</v>
      </c>
      <c r="E42" s="7">
        <v>2.2999999999999998</v>
      </c>
      <c r="F42" s="7">
        <v>1.1500000000000001</v>
      </c>
      <c r="G42" s="15">
        <v>0.59478072454616493</v>
      </c>
      <c r="H42" s="8">
        <v>560</v>
      </c>
      <c r="I42" s="8">
        <v>41</v>
      </c>
      <c r="J42" s="18">
        <v>1</v>
      </c>
      <c r="K42" s="20"/>
      <c r="L42" s="21"/>
      <c r="M42" s="22"/>
    </row>
    <row r="43" spans="1:13" x14ac:dyDescent="0.25">
      <c r="A43" s="11" t="s">
        <v>61</v>
      </c>
      <c r="B43" s="7">
        <v>29.92</v>
      </c>
      <c r="C43" s="7">
        <v>24.12</v>
      </c>
      <c r="D43" s="7">
        <v>0.55000000000000004</v>
      </c>
      <c r="E43" s="7">
        <v>2.2999999999999998</v>
      </c>
      <c r="F43" s="7">
        <v>1.1500000000000001</v>
      </c>
      <c r="G43" s="15">
        <v>0.29105501037009951</v>
      </c>
      <c r="H43" s="8">
        <v>404</v>
      </c>
      <c r="I43" s="8">
        <v>42</v>
      </c>
      <c r="J43" s="18">
        <v>1</v>
      </c>
      <c r="K43" s="20"/>
      <c r="L43" s="21"/>
      <c r="M43" s="22"/>
    </row>
    <row r="44" spans="1:13" x14ac:dyDescent="0.25">
      <c r="A44" s="11" t="s">
        <v>62</v>
      </c>
      <c r="B44" s="7">
        <v>25.39</v>
      </c>
      <c r="C44" s="7">
        <v>23.42</v>
      </c>
      <c r="D44" s="7">
        <v>0.55000000000000004</v>
      </c>
      <c r="E44" s="7">
        <v>2.5499999999999998</v>
      </c>
      <c r="F44" s="7">
        <v>1.1500000000000001</v>
      </c>
      <c r="G44" s="15">
        <v>0.55816247642701877</v>
      </c>
      <c r="H44" s="8">
        <v>482</v>
      </c>
      <c r="I44" s="8">
        <v>43</v>
      </c>
      <c r="J44" s="18">
        <v>1</v>
      </c>
      <c r="K44" s="20"/>
      <c r="L44" s="21"/>
      <c r="M44" s="22"/>
    </row>
    <row r="45" spans="1:13" x14ac:dyDescent="0.25">
      <c r="A45" s="11" t="s">
        <v>63</v>
      </c>
      <c r="B45" s="7">
        <v>25.12</v>
      </c>
      <c r="C45" s="7">
        <v>13.58</v>
      </c>
      <c r="D45" s="7">
        <v>0.55000000000000004</v>
      </c>
      <c r="E45" s="7">
        <v>1.55</v>
      </c>
      <c r="F45" s="7">
        <v>1.1500000000000001</v>
      </c>
      <c r="G45" s="15">
        <v>5.016980801556703E-2</v>
      </c>
      <c r="H45" s="8">
        <v>482</v>
      </c>
      <c r="I45" s="8">
        <v>44</v>
      </c>
      <c r="J45" s="18">
        <v>1</v>
      </c>
      <c r="K45" s="20"/>
      <c r="L45" s="21"/>
      <c r="M45" s="22"/>
    </row>
    <row r="46" spans="1:13" x14ac:dyDescent="0.25">
      <c r="A46" s="11" t="s">
        <v>64</v>
      </c>
      <c r="B46" s="7">
        <v>46.99</v>
      </c>
      <c r="C46" s="7">
        <v>47.27</v>
      </c>
      <c r="D46" s="7">
        <v>0.55000000000000004</v>
      </c>
      <c r="E46" s="7">
        <v>2.5499999999999998</v>
      </c>
      <c r="F46" s="7">
        <v>1.1500000000000001</v>
      </c>
      <c r="G46" s="15">
        <v>0.41717999914529269</v>
      </c>
      <c r="H46" s="8">
        <v>404</v>
      </c>
      <c r="I46" s="8">
        <v>45</v>
      </c>
      <c r="J46" s="18">
        <v>1</v>
      </c>
      <c r="K46" s="20"/>
      <c r="L46" s="21"/>
      <c r="M46" s="22"/>
    </row>
    <row r="47" spans="1:13" x14ac:dyDescent="0.25">
      <c r="A47" s="11" t="s">
        <v>65</v>
      </c>
      <c r="B47" s="7">
        <v>30.99</v>
      </c>
      <c r="C47" s="7">
        <v>27.85</v>
      </c>
      <c r="D47" s="7">
        <v>0.55000000000000004</v>
      </c>
      <c r="E47" s="7">
        <v>1.55</v>
      </c>
      <c r="F47" s="7">
        <v>1.1500000000000001</v>
      </c>
      <c r="G47" s="15">
        <v>0.66560825475666663</v>
      </c>
      <c r="H47" s="8">
        <v>677</v>
      </c>
      <c r="I47" s="8">
        <v>46</v>
      </c>
      <c r="J47" s="18">
        <v>1</v>
      </c>
      <c r="K47" s="20"/>
      <c r="L47" s="21"/>
      <c r="M47" s="22"/>
    </row>
    <row r="48" spans="1:13" x14ac:dyDescent="0.25">
      <c r="A48" s="11" t="s">
        <v>65</v>
      </c>
      <c r="B48" s="7">
        <v>29.11</v>
      </c>
      <c r="C48" s="7">
        <v>22.9</v>
      </c>
      <c r="D48" s="7">
        <v>0.55000000000000004</v>
      </c>
      <c r="E48" s="7">
        <v>1.3</v>
      </c>
      <c r="F48" s="7">
        <v>1.1500000000000001</v>
      </c>
      <c r="G48" s="15">
        <v>0.56521085321939335</v>
      </c>
      <c r="H48" s="8">
        <v>521</v>
      </c>
      <c r="I48" s="8">
        <v>47</v>
      </c>
      <c r="J48" s="18">
        <v>1</v>
      </c>
      <c r="K48" s="20"/>
      <c r="L48" s="21"/>
      <c r="M48" s="22"/>
    </row>
    <row r="49" spans="9:9" x14ac:dyDescent="0.25">
      <c r="I49" s="10"/>
    </row>
  </sheetData>
  <mergeCells count="2">
    <mergeCell ref="K2:K8"/>
    <mergeCell ref="K9:M48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P5</vt:lpstr>
      <vt:lpstr>P6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2014-10-26T07:07:55Z</dcterms:created>
  <dcterms:modified xsi:type="dcterms:W3CDTF">2014-10-26T18:07:04Z</dcterms:modified>
</cp:coreProperties>
</file>